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5480" windowHeight="7125" activeTab="0"/>
  </bookViews>
  <sheets>
    <sheet name="3.7 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0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version">'[1]Инструкция'!$B$3</definedName>
    <definedName name="year_list">'[1]TEHSHEET'!$D$2:$D$6</definedName>
    <definedName name="Марина">P1_SCOPE_16_PRT,P2_SCOPE_16_PRT</definedName>
    <definedName name="Чайка" hidden="1">P5_T1_Protect,P6_T1_Protect,P7_T1_Protect,P8_T1_Protect,P9_T1_Protect,P10_T1_Protect,P11_T1_Protect,P12_T1_Protect,P13_T1_Protect,P14_T1_Protect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  <author>Чайка Марина Николаевна</author>
  </authors>
  <commentList>
    <comment ref="D20" authorId="0">
      <text>
        <r>
          <rPr>
            <sz val="10"/>
            <rFont val="Tahoma"/>
            <family val="2"/>
          </rPr>
          <t>с 2018 по 2022 гг</t>
        </r>
      </text>
    </comment>
    <comment ref="D21" authorId="0">
      <text>
        <r>
          <rPr>
            <sz val="10"/>
            <rFont val="Tahoma"/>
            <family val="2"/>
          </rPr>
          <t xml:space="preserve">2021 год
</t>
        </r>
      </text>
    </comment>
    <comment ref="B70" authorId="0">
      <text>
        <r>
          <rPr>
            <sz val="10"/>
            <rFont val="Tahoma"/>
            <family val="2"/>
          </rPr>
          <t>за 2019 год</t>
        </r>
      </text>
    </comment>
    <comment ref="E88" authorId="1">
      <text>
        <r>
          <rPr>
            <b/>
            <sz val="9"/>
            <rFont val="Tahoma"/>
            <family val="2"/>
          </rPr>
          <t>Чайка Марина Николаевна:</t>
        </r>
        <r>
          <rPr>
            <sz val="9"/>
            <rFont val="Tahoma"/>
            <family val="2"/>
          </rPr>
          <t xml:space="preserve">
с/с, привлеченка
</t>
        </r>
      </text>
    </comment>
  </commentList>
</comments>
</file>

<file path=xl/sharedStrings.xml><?xml version="1.0" encoding="utf-8"?>
<sst xmlns="http://schemas.openxmlformats.org/spreadsheetml/2006/main" count="907" uniqueCount="167">
  <si>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</si>
  <si>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</si>
  <si>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</si>
  <si>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</si>
  <si>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</si>
  <si>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</si>
  <si>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</si>
  <si>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</si>
  <si>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</si>
  <si>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</si>
  <si>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</si>
  <si>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</si>
  <si>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</si>
  <si>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</si>
  <si>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</si>
  <si>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</si>
  <si>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</si>
  <si>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</si>
  <si>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</si>
  <si>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</si>
  <si>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</si>
  <si>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</si>
  <si>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</si>
  <si>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</si>
  <si>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</si>
  <si>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</si>
  <si>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</si>
  <si>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</si>
  <si>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</si>
  <si>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</si>
  <si>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</si>
  <si>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</si>
  <si>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</si>
  <si>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</si>
  <si>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</si>
  <si>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</si>
  <si>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</si>
  <si>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</si>
  <si>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</si>
  <si>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</si>
  <si>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</si>
  <si>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</si>
  <si>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</si>
  <si>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</si>
  <si>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</si>
  <si>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</si>
  <si>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</si>
  <si>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</si>
  <si>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</si>
  <si>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</si>
  <si>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</si>
  <si>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</si>
  <si>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</si>
  <si>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</si>
  <si>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</si>
  <si>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</si>
  <si>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</si>
  <si>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</si>
  <si>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</si>
  <si>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</si>
  <si>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</si>
  <si>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</si>
  <si>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</si>
  <si>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</si>
  <si>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</si>
  <si>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</si>
  <si>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</si>
  <si>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</si>
  <si>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</si>
  <si>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</si>
  <si>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</si>
  <si>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</si>
  <si>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</si>
  <si>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</si>
  <si>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</si>
  <si>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</si>
  <si>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</si>
  <si>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</si>
  <si>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</si>
  <si>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</si>
  <si>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</si>
  <si>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</si>
  <si>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</si>
  <si>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</si>
  <si>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</si>
  <si>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</si>
  <si>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</si>
  <si>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</si>
  <si>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</si>
  <si>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</si>
  <si>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</si>
  <si>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</si>
  <si>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</si>
  <si>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</si>
  <si>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</si>
  <si>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</si>
  <si>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</si>
  <si>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</si>
  <si>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</si>
  <si>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</si>
  <si>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</si>
  <si>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</si>
  <si>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</si>
  <si>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</si>
  <si>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</si>
  <si>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</si>
  <si>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</si>
  <si>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</si>
  <si>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</si>
  <si>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</si>
  <si>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</si>
  <si>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</si>
  <si>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</si>
  <si>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</si>
  <si>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</si>
  <si>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</si>
  <si>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</si>
  <si>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</si>
  <si>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</si>
  <si>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</si>
  <si>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</si>
  <si>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</si>
  <si>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</si>
  <si>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</si>
  <si>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</si>
  <si>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</si>
  <si>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</si>
  <si>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</si>
  <si>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</si>
  <si>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</si>
  <si>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«Развитие системы водоотведения, включая очистку сточных вод,  городского округа Домодедово на период с 01.01.2018 по 31.12.2022 гг.»</t>
  </si>
  <si>
    <t>27.11.2017 г.</t>
  </si>
  <si>
    <t>Прокладка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</t>
  </si>
  <si>
    <t>Строительство очистных сооружений, 2000м3/сут. г.о. Домодедово мкр. Востряково ул. Заборье</t>
  </si>
  <si>
    <t>Реконструкция очистных сооружений 4500м3/сут. г.о. Домодедово 
с. Растуново (Заря Подмосковья)</t>
  </si>
  <si>
    <t>Реконструкция очистных сооружений г.о. Домодедово д. Чурилково</t>
  </si>
  <si>
    <t>Реконструкция очистных сооружений г.о. Домодедово ул. Энергетиков, 17</t>
  </si>
  <si>
    <t>Перекладка (санация) магистральных канализационных коллекторов</t>
  </si>
  <si>
    <t>Модернизация технологического оборудования КНС и ОС</t>
  </si>
  <si>
    <t>Автоматизация и диспетчеризация канализационных насосных станций</t>
  </si>
  <si>
    <t>Приобретение ПК и оргтехники</t>
  </si>
  <si>
    <t>Приобретение специализированных транспортных средств и специальной техники</t>
  </si>
  <si>
    <t>плата за подключение</t>
  </si>
  <si>
    <t>с/с от нерег.видов деятельности</t>
  </si>
  <si>
    <t>заемные средства</t>
  </si>
  <si>
    <t>Мероприятия по снижению негативного воздействия на окружающую среду</t>
  </si>
  <si>
    <t>прибыль</t>
  </si>
  <si>
    <t>амортизационные отчисления</t>
  </si>
  <si>
    <t>Строительство очистных сооружений, 200м3/сут. г.о. Домодедово д. Шубино</t>
  </si>
  <si>
    <t>Строительство очистных сооружений, 200м3/сут. г.о. Домодедово 
д. Воробьево</t>
  </si>
  <si>
    <t>Реконструкция очистных сооружений г.о. Домодедово с. Вельяминово</t>
  </si>
  <si>
    <t>Приобретение лабораторного оборудования</t>
  </si>
  <si>
    <t>Выполнение мероприятий по энергосбережению</t>
  </si>
  <si>
    <t>Реконструкция очистных сооружений, 2000м3/сут. г.о. Домодедово 
д. Житнево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</si>
  <si>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</si>
  <si>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</si>
  <si>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10.2.1</t>
  </si>
  <si>
    <t>10.2.2</t>
  </si>
  <si>
    <t>10.2.3</t>
  </si>
  <si>
    <t>10.2.4</t>
  </si>
  <si>
    <t>Министерство энергетики Московской области</t>
  </si>
  <si>
    <t>Строительство КНС, 4,5 тыс.м3/сут. г.о. Домодедово 
мкр. Западный, ул. Текстильщиков</t>
  </si>
  <si>
    <t>х</t>
  </si>
  <si>
    <t>привлеченные средства</t>
  </si>
  <si>
    <t>плата за протяженность сетей</t>
  </si>
  <si>
    <t>Распоряжение 13.11.2020 №301-р</t>
  </si>
  <si>
    <t>2022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</si>
</sst>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_р_."/>
    <numFmt numFmtId="194" formatCode="#,##0&quot;р.&quot;"/>
    <numFmt numFmtId="195" formatCode="#,##0_р_."/>
    <numFmt numFmtId="196" formatCode="#,##0.0_р_."/>
    <numFmt numFmtId="197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2"/>
      <color indexed="2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2"/>
      <name val="Times New Roman"/>
      <family val="1"/>
    </font>
    <font>
      <b/>
      <sz val="10"/>
      <color theme="2"/>
      <name val="Times New Roman"/>
      <family val="1"/>
    </font>
    <font>
      <sz val="12"/>
      <color theme="2"/>
      <name val="Times New Roman"/>
      <family val="1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59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183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>
      <alignment horizontal="center"/>
    </xf>
    <xf numFmtId="0" fontId="64" fillId="13" borderId="9" xfId="0" applyFont="1" applyFill="1" applyBorder="1" applyAlignment="1">
      <alignment horizontal="center" vertical="center" wrapText="1"/>
    </xf>
    <xf numFmtId="0" fontId="65" fillId="13" borderId="0" xfId="0" applyFont="1" applyFill="1" applyAlignment="1">
      <alignment horizontal="center"/>
    </xf>
    <xf numFmtId="0" fontId="64" fillId="13" borderId="10" xfId="0" applyFont="1" applyFill="1" applyBorder="1" applyAlignment="1">
      <alignment horizontal="left" vertical="center" wrapText="1"/>
    </xf>
    <xf numFmtId="0" fontId="64" fillId="13" borderId="10" xfId="0" applyFont="1" applyFill="1" applyBorder="1" applyAlignment="1">
      <alignment horizontal="center" vertical="center" wrapText="1"/>
    </xf>
    <xf numFmtId="4" fontId="64" fillId="13" borderId="10" xfId="0" applyNumberFormat="1" applyFont="1" applyFill="1" applyBorder="1" applyAlignment="1">
      <alignment horizontal="center" vertical="center" wrapText="1"/>
    </xf>
    <xf numFmtId="4" fontId="66" fillId="13" borderId="6" xfId="0" applyNumberFormat="1" applyFont="1" applyFill="1" applyBorder="1" applyAlignment="1">
      <alignment horizontal="center" vertical="center" wrapText="1"/>
    </xf>
    <xf numFmtId="0" fontId="66" fillId="13" borderId="9" xfId="0" applyFont="1" applyFill="1" applyBorder="1" applyAlignment="1">
      <alignment horizontal="center" vertical="center" wrapText="1"/>
    </xf>
    <xf numFmtId="2" fontId="66" fillId="0" borderId="6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14" fontId="68" fillId="0" borderId="9" xfId="0" applyNumberFormat="1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14" fontId="68" fillId="13" borderId="11" xfId="0" applyNumberFormat="1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horizontal="center" vertical="center" wrapText="1"/>
    </xf>
    <xf numFmtId="0" fontId="68" fillId="13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4" fontId="68" fillId="0" borderId="11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/>
    </xf>
    <xf numFmtId="0" fontId="66" fillId="0" borderId="6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6" fillId="0" borderId="9" xfId="0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64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13" borderId="14" xfId="0" applyFont="1" applyFill="1" applyBorder="1" applyAlignment="1">
      <alignment horizontal="center" vertical="center" wrapText="1"/>
    </xf>
    <xf numFmtId="2" fontId="66" fillId="0" borderId="12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4" fillId="13" borderId="17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center" vertical="center" wrapText="1"/>
    </xf>
    <xf numFmtId="0" fontId="66" fillId="14" borderId="9" xfId="0" applyFont="1" applyFill="1" applyBorder="1" applyAlignment="1">
      <alignment horizontal="center" vertical="center" wrapText="1"/>
    </xf>
    <xf numFmtId="0" fontId="30" fillId="14" borderId="9" xfId="0" applyFont="1" applyFill="1" applyBorder="1" applyAlignment="1">
      <alignment horizontal="center" vertical="center" wrapText="1"/>
    </xf>
    <xf numFmtId="0" fontId="30" fillId="13" borderId="14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1" fillId="13" borderId="0" xfId="0" applyFont="1" applyFill="1" applyBorder="1" applyAlignment="1">
      <alignment horizontal="center" vertical="center" wrapText="1"/>
    </xf>
    <xf numFmtId="0" fontId="71" fillId="13" borderId="14" xfId="0" applyFont="1" applyFill="1" applyBorder="1" applyAlignment="1">
      <alignment horizontal="center" vertical="center" wrapText="1"/>
    </xf>
    <xf numFmtId="0" fontId="70" fillId="13" borderId="0" xfId="0" applyFont="1" applyFill="1" applyBorder="1" applyAlignment="1">
      <alignment horizontal="center"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2" fillId="13" borderId="17" xfId="0" applyFont="1" applyFill="1" applyBorder="1" applyAlignment="1">
      <alignment horizontal="center" vertical="center" wrapText="1"/>
    </xf>
    <xf numFmtId="0" fontId="72" fillId="13" borderId="9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13" borderId="18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left" vertical="center" wrapText="1"/>
    </xf>
    <xf numFmtId="0" fontId="64" fillId="13" borderId="19" xfId="0" applyFont="1" applyFill="1" applyBorder="1" applyAlignment="1">
      <alignment horizontal="left" vertical="center" wrapText="1"/>
    </xf>
    <xf numFmtId="0" fontId="64" fillId="13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49" fontId="69" fillId="13" borderId="22" xfId="0" applyNumberFormat="1" applyFont="1" applyFill="1" applyBorder="1" applyAlignment="1">
      <alignment horizontal="center" vertical="top" wrapText="1"/>
    </xf>
    <xf numFmtId="0" fontId="66" fillId="0" borderId="23" xfId="0" applyFont="1" applyFill="1" applyBorder="1" applyAlignment="1">
      <alignment horizontal="left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left" vertical="center" wrapText="1"/>
    </xf>
    <xf numFmtId="193" fontId="30" fillId="0" borderId="24" xfId="0" applyNumberFormat="1" applyFont="1" applyFill="1" applyBorder="1" applyAlignment="1">
      <alignment horizontal="center" vertical="center" wrapText="1"/>
    </xf>
    <xf numFmtId="4" fontId="64" fillId="15" borderId="10" xfId="0" applyNumberFormat="1" applyFont="1" applyFill="1" applyBorder="1" applyAlignment="1">
      <alignment horizontal="center" vertical="center" wrapText="1"/>
    </xf>
    <xf numFmtId="4" fontId="66" fillId="15" borderId="6" xfId="0" applyNumberFormat="1" applyFont="1" applyFill="1" applyBorder="1" applyAlignment="1">
      <alignment horizontal="center" vertical="center" wrapText="1"/>
    </xf>
    <xf numFmtId="4" fontId="64" fillId="15" borderId="8" xfId="0" applyNumberFormat="1" applyFont="1" applyFill="1" applyBorder="1" applyAlignment="1">
      <alignment horizontal="center" vertical="center" wrapText="1"/>
    </xf>
    <xf numFmtId="4" fontId="64" fillId="15" borderId="25" xfId="0" applyNumberFormat="1" applyFont="1" applyFill="1" applyBorder="1" applyAlignment="1">
      <alignment horizontal="center" vertical="center" wrapText="1"/>
    </xf>
    <xf numFmtId="4" fontId="30" fillId="15" borderId="26" xfId="0" applyNumberFormat="1" applyFont="1" applyFill="1" applyBorder="1" applyAlignment="1">
      <alignment horizontal="center" vertical="center" wrapText="1"/>
    </xf>
    <xf numFmtId="4" fontId="64" fillId="16" borderId="27" xfId="0" applyNumberFormat="1" applyFont="1" applyFill="1" applyBorder="1" applyAlignment="1">
      <alignment horizontal="center" vertical="center" wrapText="1"/>
    </xf>
    <xf numFmtId="4" fontId="66" fillId="16" borderId="6" xfId="0" applyNumberFormat="1" applyFont="1" applyFill="1" applyBorder="1" applyAlignment="1">
      <alignment horizontal="center" vertical="center" wrapText="1"/>
    </xf>
    <xf numFmtId="2" fontId="66" fillId="16" borderId="6" xfId="0" applyNumberFormat="1" applyFont="1" applyFill="1" applyBorder="1" applyAlignment="1">
      <alignment horizontal="center" vertical="center" wrapText="1"/>
    </xf>
    <xf numFmtId="2" fontId="66" fillId="16" borderId="12" xfId="0" applyNumberFormat="1" applyFont="1" applyFill="1" applyBorder="1" applyAlignment="1">
      <alignment horizontal="center" vertical="center" wrapText="1"/>
    </xf>
    <xf numFmtId="4" fontId="30" fillId="16" borderId="26" xfId="0" applyNumberFormat="1" applyFont="1" applyFill="1" applyBorder="1" applyAlignment="1">
      <alignment horizontal="center" vertical="center" wrapText="1"/>
    </xf>
    <xf numFmtId="4" fontId="66" fillId="0" borderId="28" xfId="0" applyNumberFormat="1" applyFont="1" applyFill="1" applyBorder="1" applyAlignment="1">
      <alignment horizontal="center" vertical="center" wrapText="1"/>
    </xf>
    <xf numFmtId="4" fontId="66" fillId="0" borderId="12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193" fontId="30" fillId="0" borderId="32" xfId="0" applyNumberFormat="1" applyFont="1" applyFill="1" applyBorder="1" applyAlignment="1">
      <alignment horizontal="center" vertical="center" wrapText="1"/>
    </xf>
    <xf numFmtId="193" fontId="30" fillId="0" borderId="33" xfId="0" applyNumberFormat="1" applyFont="1" applyFill="1" applyBorder="1" applyAlignment="1">
      <alignment horizontal="center" vertical="center" wrapText="1"/>
    </xf>
    <xf numFmtId="193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4" fontId="64" fillId="17" borderId="10" xfId="0" applyNumberFormat="1" applyFont="1" applyFill="1" applyBorder="1" applyAlignment="1">
      <alignment horizontal="center" vertical="center" wrapText="1"/>
    </xf>
    <xf numFmtId="2" fontId="66" fillId="17" borderId="6" xfId="0" applyNumberFormat="1" applyFont="1" applyFill="1" applyBorder="1" applyAlignment="1">
      <alignment horizontal="center" vertical="center" wrapText="1"/>
    </xf>
    <xf numFmtId="2" fontId="66" fillId="17" borderId="12" xfId="0" applyNumberFormat="1" applyFont="1" applyFill="1" applyBorder="1" applyAlignment="1">
      <alignment horizontal="center" vertical="center" wrapText="1"/>
    </xf>
    <xf numFmtId="4" fontId="66" fillId="17" borderId="6" xfId="0" applyNumberFormat="1" applyFont="1" applyFill="1" applyBorder="1" applyAlignment="1">
      <alignment horizontal="center" vertical="center" wrapText="1"/>
    </xf>
    <xf numFmtId="4" fontId="66" fillId="17" borderId="26" xfId="0" applyNumberFormat="1" applyFont="1" applyFill="1" applyBorder="1" applyAlignment="1">
      <alignment horizontal="center" vertical="center" wrapText="1"/>
    </xf>
    <xf numFmtId="4" fontId="66" fillId="0" borderId="6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4" fontId="64" fillId="0" borderId="27" xfId="0" applyNumberFormat="1" applyFont="1" applyFill="1" applyBorder="1" applyAlignment="1">
      <alignment horizontal="center" vertical="center" wrapText="1"/>
    </xf>
    <xf numFmtId="0" fontId="66" fillId="0" borderId="6" xfId="0" applyFont="1" applyFill="1" applyBorder="1" applyAlignment="1">
      <alignment horizontal="center" vertical="center" wrapText="1"/>
    </xf>
    <xf numFmtId="193" fontId="66" fillId="0" borderId="6" xfId="0" applyNumberFormat="1" applyFont="1" applyFill="1" applyBorder="1" applyAlignment="1">
      <alignment horizontal="center" vertical="center" wrapText="1"/>
    </xf>
    <xf numFmtId="193" fontId="30" fillId="0" borderId="6" xfId="0" applyNumberFormat="1" applyFont="1" applyFill="1" applyBorder="1" applyAlignment="1">
      <alignment horizontal="center" vertical="center" wrapText="1"/>
    </xf>
    <xf numFmtId="193" fontId="30" fillId="0" borderId="9" xfId="0" applyNumberFormat="1" applyFont="1" applyFill="1" applyBorder="1" applyAlignment="1">
      <alignment horizontal="center" vertical="center" wrapText="1"/>
    </xf>
    <xf numFmtId="193" fontId="66" fillId="0" borderId="9" xfId="0" applyNumberFormat="1" applyFont="1" applyFill="1" applyBorder="1" applyAlignment="1">
      <alignment horizontal="center" vertical="center" wrapText="1"/>
    </xf>
    <xf numFmtId="0" fontId="31" fillId="0" borderId="0" xfId="50" applyFont="1" applyFill="1" applyAlignment="1" applyProtection="1">
      <alignment horizontal="center" vertical="center" wrapText="1"/>
      <protection/>
    </xf>
    <xf numFmtId="0" fontId="31" fillId="0" borderId="17" xfId="50" applyFont="1" applyFill="1" applyBorder="1" applyAlignment="1" applyProtection="1">
      <alignment horizontal="center" vertical="center" wrapText="1"/>
      <protection/>
    </xf>
    <xf numFmtId="0" fontId="67" fillId="0" borderId="38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8" fillId="0" borderId="38" xfId="0" applyFont="1" applyFill="1" applyBorder="1" applyAlignment="1">
      <alignment horizontal="left" vertical="center" wrapText="1"/>
    </xf>
    <xf numFmtId="0" fontId="68" fillId="0" borderId="44" xfId="0" applyFont="1" applyFill="1" applyBorder="1" applyAlignment="1">
      <alignment horizontal="left" vertical="center" wrapText="1"/>
    </xf>
    <xf numFmtId="0" fontId="68" fillId="0" borderId="43" xfId="0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41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42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6" fillId="0" borderId="38" xfId="0" applyFont="1" applyFill="1" applyBorder="1" applyAlignment="1">
      <alignment horizontal="left" vertical="center" wrapText="1"/>
    </xf>
    <xf numFmtId="0" fontId="66" fillId="0" borderId="44" xfId="0" applyFont="1" applyFill="1" applyBorder="1" applyAlignment="1">
      <alignment horizontal="left" vertical="center" wrapText="1"/>
    </xf>
    <xf numFmtId="193" fontId="30" fillId="0" borderId="43" xfId="0" applyNumberFormat="1" applyFont="1" applyFill="1" applyBorder="1" applyAlignment="1">
      <alignment horizontal="center" vertical="center" wrapText="1"/>
    </xf>
    <xf numFmtId="193" fontId="30" fillId="0" borderId="45" xfId="0" applyNumberFormat="1" applyFont="1" applyFill="1" applyBorder="1" applyAlignment="1">
      <alignment horizontal="center" vertical="center" wrapText="1"/>
    </xf>
    <xf numFmtId="4" fontId="66" fillId="0" borderId="43" xfId="0" applyNumberFormat="1" applyFont="1" applyFill="1" applyBorder="1" applyAlignment="1">
      <alignment horizontal="center" vertical="center" wrapText="1"/>
    </xf>
    <xf numFmtId="4" fontId="66" fillId="0" borderId="45" xfId="0" applyNumberFormat="1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42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left" vertical="center" wrapText="1"/>
    </xf>
    <xf numFmtId="14" fontId="68" fillId="0" borderId="43" xfId="0" applyNumberFormat="1" applyFont="1" applyFill="1" applyBorder="1" applyAlignment="1">
      <alignment horizontal="center" vertical="center" wrapText="1"/>
    </xf>
    <xf numFmtId="14" fontId="68" fillId="0" borderId="45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13" borderId="17" xfId="0" applyFont="1" applyFill="1" applyBorder="1" applyAlignment="1">
      <alignment horizontal="left" vertical="center" wrapText="1"/>
    </xf>
    <xf numFmtId="0" fontId="66" fillId="13" borderId="9" xfId="0" applyFont="1" applyFill="1" applyBorder="1" applyAlignment="1">
      <alignment horizontal="left" vertical="center" wrapText="1"/>
    </xf>
    <xf numFmtId="0" fontId="66" fillId="13" borderId="38" xfId="0" applyFont="1" applyFill="1" applyBorder="1" applyAlignment="1">
      <alignment horizontal="left" vertical="center" wrapText="1"/>
    </xf>
    <xf numFmtId="0" fontId="66" fillId="13" borderId="44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44" xfId="0" applyFont="1" applyFill="1" applyBorder="1" applyAlignment="1">
      <alignment horizontal="left" vertical="center" wrapText="1"/>
    </xf>
    <xf numFmtId="14" fontId="68" fillId="13" borderId="43" xfId="0" applyNumberFormat="1" applyFont="1" applyFill="1" applyBorder="1" applyAlignment="1">
      <alignment horizontal="center" vertical="center" wrapText="1"/>
    </xf>
    <xf numFmtId="14" fontId="68" fillId="13" borderId="11" xfId="0" applyNumberFormat="1" applyFont="1" applyFill="1" applyBorder="1" applyAlignment="1">
      <alignment horizontal="center" vertical="center" wrapText="1"/>
    </xf>
    <xf numFmtId="0" fontId="66" fillId="14" borderId="43" xfId="0" applyFont="1" applyFill="1" applyBorder="1" applyAlignment="1">
      <alignment horizontal="center" vertical="center" wrapText="1"/>
    </xf>
    <xf numFmtId="0" fontId="66" fillId="14" borderId="11" xfId="0" applyFont="1" applyFill="1" applyBorder="1" applyAlignment="1">
      <alignment horizontal="center" vertical="center" wrapText="1"/>
    </xf>
    <xf numFmtId="0" fontId="66" fillId="13" borderId="43" xfId="0" applyFont="1" applyFill="1" applyBorder="1" applyAlignment="1">
      <alignment horizontal="center" vertical="center" wrapText="1"/>
    </xf>
    <xf numFmtId="0" fontId="66" fillId="13" borderId="11" xfId="0" applyFont="1" applyFill="1" applyBorder="1" applyAlignment="1">
      <alignment horizontal="center" vertical="center" wrapText="1"/>
    </xf>
    <xf numFmtId="0" fontId="66" fillId="13" borderId="40" xfId="0" applyFont="1" applyFill="1" applyBorder="1" applyAlignment="1">
      <alignment horizontal="left" vertical="center" wrapText="1"/>
    </xf>
    <xf numFmtId="0" fontId="66" fillId="13" borderId="13" xfId="0" applyFont="1" applyFill="1" applyBorder="1" applyAlignment="1">
      <alignment horizontal="left" vertical="center" wrapText="1"/>
    </xf>
    <xf numFmtId="0" fontId="66" fillId="13" borderId="42" xfId="0" applyFont="1" applyFill="1" applyBorder="1" applyAlignment="1">
      <alignment horizontal="left" vertical="center" wrapText="1"/>
    </xf>
    <xf numFmtId="0" fontId="66" fillId="13" borderId="0" xfId="0" applyFont="1" applyFill="1" applyBorder="1" applyAlignment="1">
      <alignment horizontal="left" vertical="center" wrapText="1"/>
    </xf>
    <xf numFmtId="0" fontId="66" fillId="13" borderId="14" xfId="0" applyFont="1" applyFill="1" applyBorder="1" applyAlignment="1">
      <alignment horizontal="left" vertical="center" wrapText="1"/>
    </xf>
    <xf numFmtId="0" fontId="66" fillId="13" borderId="39" xfId="0" applyFont="1" applyFill="1" applyBorder="1" applyAlignment="1">
      <alignment horizontal="left" vertical="center" wrapText="1"/>
    </xf>
    <xf numFmtId="49" fontId="68" fillId="13" borderId="43" xfId="0" applyNumberFormat="1" applyFont="1" applyFill="1" applyBorder="1" applyAlignment="1">
      <alignment horizontal="center" vertical="center" wrapText="1"/>
    </xf>
    <xf numFmtId="49" fontId="68" fillId="13" borderId="45" xfId="0" applyNumberFormat="1" applyFont="1" applyFill="1" applyBorder="1" applyAlignment="1">
      <alignment horizontal="center" vertical="center" wrapText="1"/>
    </xf>
    <xf numFmtId="0" fontId="66" fillId="13" borderId="40" xfId="0" applyFont="1" applyFill="1" applyBorder="1" applyAlignment="1">
      <alignment horizontal="center" vertical="center" wrapText="1"/>
    </xf>
    <xf numFmtId="0" fontId="66" fillId="13" borderId="41" xfId="0" applyFont="1" applyFill="1" applyBorder="1" applyAlignment="1">
      <alignment horizontal="center" vertical="center" wrapText="1"/>
    </xf>
    <xf numFmtId="0" fontId="66" fillId="13" borderId="16" xfId="0" applyFont="1" applyFill="1" applyBorder="1" applyAlignment="1">
      <alignment horizontal="left" vertical="center" wrapText="1"/>
    </xf>
    <xf numFmtId="49" fontId="69" fillId="0" borderId="5" xfId="0" applyNumberFormat="1" applyFont="1" applyFill="1" applyBorder="1" applyAlignment="1">
      <alignment horizontal="center" vertical="top" wrapText="1"/>
    </xf>
    <xf numFmtId="49" fontId="69" fillId="0" borderId="46" xfId="0" applyNumberFormat="1" applyFont="1" applyFill="1" applyBorder="1" applyAlignment="1">
      <alignment horizontal="center" vertical="top" wrapText="1"/>
    </xf>
    <xf numFmtId="49" fontId="69" fillId="13" borderId="22" xfId="0" applyNumberFormat="1" applyFont="1" applyFill="1" applyBorder="1" applyAlignment="1">
      <alignment horizontal="center" vertical="top" wrapText="1"/>
    </xf>
    <xf numFmtId="49" fontId="69" fillId="0" borderId="15" xfId="0" applyNumberFormat="1" applyFont="1" applyFill="1" applyBorder="1" applyAlignment="1">
      <alignment horizontal="center" vertical="top" wrapText="1"/>
    </xf>
    <xf numFmtId="49" fontId="69" fillId="13" borderId="5" xfId="0" applyNumberFormat="1" applyFont="1" applyFill="1" applyBorder="1" applyAlignment="1">
      <alignment horizontal="center" vertical="top" wrapText="1"/>
    </xf>
    <xf numFmtId="49" fontId="69" fillId="13" borderId="46" xfId="0" applyNumberFormat="1" applyFont="1" applyFill="1" applyBorder="1" applyAlignment="1">
      <alignment horizontal="center" vertical="top" wrapText="1"/>
    </xf>
    <xf numFmtId="49" fontId="69" fillId="13" borderId="15" xfId="0" applyNumberFormat="1" applyFont="1" applyFill="1" applyBorder="1" applyAlignment="1">
      <alignment horizontal="center" vertical="top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63"/>
  <sheetViews>
    <sheetView tabSelected="1" zoomScale="70" zoomScaleNormal="70" zoomScalePageLayoutView="0" workbookViewId="0" topLeftCell="F1">
      <pane ySplit="7" topLeftCell="A95" activePane="bottomLeft" state="frozen"/>
      <selection pane="topLeft" activeCell="D1" sqref="D1"/>
      <selection pane="bottomLeft" activeCell="D71" sqref="D71"/>
    </sheetView>
  </sheetViews>
  <sheetFormatPr defaultColWidth="9.140625" defaultRowHeight="15" outlineLevelRow="1" outlineLevelCol="1"/>
  <cols>
    <col min="1" max="1" width="7.00390625" style="22" customWidth="1"/>
    <col min="2" max="2" width="37.28125" style="22" customWidth="1"/>
    <col min="3" max="3" width="11.7109375" style="22" customWidth="1"/>
    <col min="4" max="4" width="43.421875" style="22" customWidth="1" outlineLevel="1"/>
    <col min="5" max="5" width="27.421875" style="22" customWidth="1" outlineLevel="1"/>
    <col min="6" max="6" width="20.421875" style="22" customWidth="1" outlineLevel="1"/>
    <col min="7" max="7" width="19.421875" style="22" customWidth="1" outlineLevel="1"/>
    <col min="8" max="8" width="16.57421875" style="22" customWidth="1" outlineLevel="1"/>
    <col min="9" max="9" width="16.7109375" style="22" customWidth="1" outlineLevel="1"/>
    <col min="10" max="10" width="17.28125" style="22" customWidth="1" outlineLevel="1"/>
    <col min="11" max="11" width="14.8515625" style="22" customWidth="1" outlineLevel="1"/>
    <col min="12" max="12" width="16.140625" style="22" customWidth="1" outlineLevel="1"/>
    <col min="13" max="13" width="16.7109375" style="22" customWidth="1" outlineLevel="1"/>
    <col min="14" max="14" width="16.00390625" style="22" customWidth="1" outlineLevel="1"/>
    <col min="15" max="15" width="17.140625" style="22" customWidth="1" outlineLevel="1"/>
    <col min="16" max="16" width="15.8515625" style="22" customWidth="1" outlineLevel="1"/>
    <col min="17" max="17" width="15.57421875" style="22" customWidth="1" outlineLevel="1"/>
    <col min="18" max="18" width="13.7109375" style="22" customWidth="1" outlineLevel="1"/>
    <col min="19" max="19" width="14.421875" style="22" customWidth="1" outlineLevel="1"/>
    <col min="20" max="20" width="17.421875" style="22" customWidth="1" outlineLevel="1"/>
    <col min="21" max="21" width="15.28125" style="22" customWidth="1" outlineLevel="1"/>
    <col min="22" max="22" width="16.7109375" style="22" customWidth="1" outlineLevel="1"/>
    <col min="23" max="23" width="9.140625" style="22" customWidth="1"/>
    <col min="24" max="24" width="60.7109375" style="22" customWidth="1"/>
    <col min="25" max="16384" width="9.140625" style="1" customWidth="1"/>
  </cols>
  <sheetData>
    <row r="1" spans="1:24" ht="15" customHeight="1">
      <c r="A1" s="106" t="s">
        <v>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5.75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8.75" customHeight="1" thickBot="1">
      <c r="A3" s="108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 t="s">
        <v>4</v>
      </c>
      <c r="X3" s="111"/>
    </row>
    <row r="4" spans="1:24" ht="26.25" customHeight="1" thickBot="1">
      <c r="A4" s="116" t="s">
        <v>5</v>
      </c>
      <c r="B4" s="116" t="s">
        <v>6</v>
      </c>
      <c r="C4" s="116" t="s">
        <v>7</v>
      </c>
      <c r="D4" s="108" t="s">
        <v>8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2"/>
      <c r="X4" s="113"/>
    </row>
    <row r="5" spans="1:24" ht="26.25" customHeight="1" thickBot="1">
      <c r="A5" s="117"/>
      <c r="B5" s="117"/>
      <c r="C5" s="117"/>
      <c r="D5" s="13" t="s">
        <v>9</v>
      </c>
      <c r="E5" s="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14"/>
      <c r="X5" s="115"/>
    </row>
    <row r="6" spans="1:24" ht="128.25" customHeight="1" thickBot="1">
      <c r="A6" s="14">
        <v>1</v>
      </c>
      <c r="B6" s="13" t="s">
        <v>11</v>
      </c>
      <c r="C6" s="13" t="s">
        <v>12</v>
      </c>
      <c r="D6" s="13" t="s">
        <v>130</v>
      </c>
      <c r="E6" s="13" t="s">
        <v>132</v>
      </c>
      <c r="F6" s="13" t="s">
        <v>133</v>
      </c>
      <c r="G6" s="13" t="s">
        <v>148</v>
      </c>
      <c r="H6" s="13" t="s">
        <v>149</v>
      </c>
      <c r="I6" s="41" t="s">
        <v>161</v>
      </c>
      <c r="J6" s="13" t="s">
        <v>134</v>
      </c>
      <c r="K6" s="13" t="s">
        <v>153</v>
      </c>
      <c r="L6" s="13" t="s">
        <v>150</v>
      </c>
      <c r="M6" s="13" t="s">
        <v>135</v>
      </c>
      <c r="N6" s="13" t="s">
        <v>136</v>
      </c>
      <c r="O6" s="13" t="s">
        <v>137</v>
      </c>
      <c r="P6" s="13" t="s">
        <v>138</v>
      </c>
      <c r="Q6" s="13" t="s">
        <v>139</v>
      </c>
      <c r="R6" s="13" t="s">
        <v>140</v>
      </c>
      <c r="S6" s="13" t="s">
        <v>151</v>
      </c>
      <c r="T6" s="13" t="s">
        <v>141</v>
      </c>
      <c r="U6" s="13" t="s">
        <v>152</v>
      </c>
      <c r="V6" s="13" t="s">
        <v>145</v>
      </c>
      <c r="W6" s="108"/>
      <c r="X6" s="120"/>
    </row>
    <row r="7" spans="1:24" ht="60" customHeight="1" outlineLevel="1" thickBot="1">
      <c r="A7" s="15">
        <v>2</v>
      </c>
      <c r="B7" s="13" t="s">
        <v>13</v>
      </c>
      <c r="C7" s="16" t="s">
        <v>12</v>
      </c>
      <c r="D7" s="13" t="s">
        <v>131</v>
      </c>
      <c r="E7" s="16" t="s">
        <v>12</v>
      </c>
      <c r="F7" s="16" t="s">
        <v>12</v>
      </c>
      <c r="G7" s="16" t="s">
        <v>12</v>
      </c>
      <c r="H7" s="16" t="s">
        <v>12</v>
      </c>
      <c r="I7" s="16" t="s">
        <v>162</v>
      </c>
      <c r="J7" s="16" t="s">
        <v>12</v>
      </c>
      <c r="K7" s="16" t="s">
        <v>12</v>
      </c>
      <c r="L7" s="16" t="s">
        <v>12</v>
      </c>
      <c r="M7" s="16" t="s">
        <v>12</v>
      </c>
      <c r="N7" s="16" t="s">
        <v>12</v>
      </c>
      <c r="O7" s="16" t="s">
        <v>12</v>
      </c>
      <c r="P7" s="16" t="s">
        <v>12</v>
      </c>
      <c r="Q7" s="16" t="s">
        <v>12</v>
      </c>
      <c r="R7" s="16" t="s">
        <v>12</v>
      </c>
      <c r="S7" s="16" t="s">
        <v>12</v>
      </c>
      <c r="T7" s="16" t="s">
        <v>12</v>
      </c>
      <c r="U7" s="16" t="s">
        <v>12</v>
      </c>
      <c r="V7" s="16" t="s">
        <v>12</v>
      </c>
      <c r="W7" s="121" t="s">
        <v>14</v>
      </c>
      <c r="X7" s="122"/>
    </row>
    <row r="8" spans="1:24" ht="54" customHeight="1" outlineLevel="1" thickBot="1">
      <c r="A8" s="15">
        <v>2.1</v>
      </c>
      <c r="B8" s="13" t="s">
        <v>15</v>
      </c>
      <c r="C8" s="16" t="s">
        <v>12</v>
      </c>
      <c r="D8" s="13" t="s">
        <v>165</v>
      </c>
      <c r="E8" s="16" t="s">
        <v>12</v>
      </c>
      <c r="F8" s="16" t="s">
        <v>12</v>
      </c>
      <c r="G8" s="16" t="s">
        <v>12</v>
      </c>
      <c r="H8" s="16" t="s">
        <v>12</v>
      </c>
      <c r="I8" s="16" t="s">
        <v>162</v>
      </c>
      <c r="J8" s="16" t="s">
        <v>12</v>
      </c>
      <c r="K8" s="16" t="s">
        <v>12</v>
      </c>
      <c r="L8" s="16" t="s">
        <v>12</v>
      </c>
      <c r="M8" s="16" t="s">
        <v>12</v>
      </c>
      <c r="N8" s="16" t="s">
        <v>12</v>
      </c>
      <c r="O8" s="16" t="s">
        <v>12</v>
      </c>
      <c r="P8" s="16" t="s">
        <v>12</v>
      </c>
      <c r="Q8" s="16" t="s">
        <v>12</v>
      </c>
      <c r="R8" s="16" t="s">
        <v>12</v>
      </c>
      <c r="S8" s="16" t="s">
        <v>12</v>
      </c>
      <c r="T8" s="16" t="s">
        <v>12</v>
      </c>
      <c r="U8" s="16" t="s">
        <v>12</v>
      </c>
      <c r="V8" s="16" t="s">
        <v>12</v>
      </c>
      <c r="W8" s="121" t="s">
        <v>16</v>
      </c>
      <c r="X8" s="122"/>
    </row>
    <row r="9" spans="1:24" ht="27.75" customHeight="1" outlineLevel="1">
      <c r="A9" s="123">
        <v>3</v>
      </c>
      <c r="B9" s="123" t="s">
        <v>17</v>
      </c>
      <c r="C9" s="123"/>
      <c r="D9" s="116" t="s">
        <v>129</v>
      </c>
      <c r="E9" s="123" t="s">
        <v>12</v>
      </c>
      <c r="F9" s="123" t="s">
        <v>12</v>
      </c>
      <c r="G9" s="123" t="s">
        <v>12</v>
      </c>
      <c r="H9" s="123" t="s">
        <v>12</v>
      </c>
      <c r="I9" s="123" t="s">
        <v>12</v>
      </c>
      <c r="J9" s="123" t="s">
        <v>12</v>
      </c>
      <c r="K9" s="123" t="s">
        <v>12</v>
      </c>
      <c r="L9" s="123" t="s">
        <v>12</v>
      </c>
      <c r="M9" s="123" t="s">
        <v>12</v>
      </c>
      <c r="N9" s="123" t="s">
        <v>12</v>
      </c>
      <c r="O9" s="123" t="s">
        <v>12</v>
      </c>
      <c r="P9" s="123" t="s">
        <v>12</v>
      </c>
      <c r="Q9" s="123" t="s">
        <v>12</v>
      </c>
      <c r="R9" s="123" t="s">
        <v>12</v>
      </c>
      <c r="S9" s="123" t="s">
        <v>12</v>
      </c>
      <c r="T9" s="123" t="s">
        <v>12</v>
      </c>
      <c r="U9" s="123" t="s">
        <v>12</v>
      </c>
      <c r="V9" s="123" t="s">
        <v>12</v>
      </c>
      <c r="W9" s="127" t="s">
        <v>18</v>
      </c>
      <c r="X9" s="128"/>
    </row>
    <row r="10" spans="1:24" ht="27.75" customHeight="1" outlineLevel="1">
      <c r="A10" s="124"/>
      <c r="B10" s="124"/>
      <c r="C10" s="124"/>
      <c r="D10" s="126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9" t="s">
        <v>19</v>
      </c>
      <c r="X10" s="130"/>
    </row>
    <row r="11" spans="1:24" ht="27.75" customHeight="1" outlineLevel="1">
      <c r="A11" s="124"/>
      <c r="B11" s="124"/>
      <c r="C11" s="124"/>
      <c r="D11" s="126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9" t="s">
        <v>20</v>
      </c>
      <c r="X11" s="130"/>
    </row>
    <row r="12" spans="1:24" ht="27.75" customHeight="1" outlineLevel="1">
      <c r="A12" s="124"/>
      <c r="B12" s="124"/>
      <c r="C12" s="124"/>
      <c r="D12" s="126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9" t="s">
        <v>21</v>
      </c>
      <c r="X12" s="130"/>
    </row>
    <row r="13" spans="1:24" ht="27.75" customHeight="1" outlineLevel="1">
      <c r="A13" s="124"/>
      <c r="B13" s="124"/>
      <c r="C13" s="124"/>
      <c r="D13" s="126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9" t="s">
        <v>22</v>
      </c>
      <c r="X13" s="130"/>
    </row>
    <row r="14" spans="1:24" ht="27.75" customHeight="1" outlineLevel="1">
      <c r="A14" s="124"/>
      <c r="B14" s="124"/>
      <c r="C14" s="124"/>
      <c r="D14" s="126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9" t="s">
        <v>23</v>
      </c>
      <c r="X14" s="130"/>
    </row>
    <row r="15" spans="1:24" ht="51.75" customHeight="1" outlineLevel="1" thickBot="1">
      <c r="A15" s="125"/>
      <c r="B15" s="125"/>
      <c r="C15" s="125"/>
      <c r="D15" s="117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31" t="s">
        <v>24</v>
      </c>
      <c r="X15" s="132"/>
    </row>
    <row r="16" spans="1:24" ht="46.5" customHeight="1" outlineLevel="1" thickBot="1">
      <c r="A16" s="15">
        <v>4</v>
      </c>
      <c r="B16" s="12" t="s">
        <v>25</v>
      </c>
      <c r="C16" s="16" t="s">
        <v>12</v>
      </c>
      <c r="D16" s="13" t="s">
        <v>160</v>
      </c>
      <c r="E16" s="16" t="s">
        <v>12</v>
      </c>
      <c r="F16" s="16" t="s">
        <v>12</v>
      </c>
      <c r="G16" s="16" t="s">
        <v>12</v>
      </c>
      <c r="H16" s="16" t="s">
        <v>12</v>
      </c>
      <c r="I16" s="16" t="s">
        <v>162</v>
      </c>
      <c r="J16" s="16" t="s">
        <v>12</v>
      </c>
      <c r="K16" s="16" t="s">
        <v>12</v>
      </c>
      <c r="L16" s="16" t="s">
        <v>12</v>
      </c>
      <c r="M16" s="16" t="s">
        <v>12</v>
      </c>
      <c r="N16" s="16" t="s">
        <v>12</v>
      </c>
      <c r="O16" s="16" t="s">
        <v>12</v>
      </c>
      <c r="P16" s="16" t="s">
        <v>12</v>
      </c>
      <c r="Q16" s="16" t="s">
        <v>12</v>
      </c>
      <c r="R16" s="16" t="s">
        <v>12</v>
      </c>
      <c r="S16" s="16" t="s">
        <v>12</v>
      </c>
      <c r="T16" s="16" t="s">
        <v>12</v>
      </c>
      <c r="U16" s="16" t="s">
        <v>12</v>
      </c>
      <c r="V16" s="16" t="s">
        <v>12</v>
      </c>
      <c r="W16" s="121" t="s">
        <v>26</v>
      </c>
      <c r="X16" s="122"/>
    </row>
    <row r="17" spans="1:24" ht="54.75" customHeight="1" outlineLevel="1" thickBot="1">
      <c r="A17" s="15">
        <v>5</v>
      </c>
      <c r="B17" s="12" t="s">
        <v>27</v>
      </c>
      <c r="C17" s="16" t="s">
        <v>12</v>
      </c>
      <c r="D17" s="13" t="s">
        <v>128</v>
      </c>
      <c r="E17" s="16" t="s">
        <v>12</v>
      </c>
      <c r="F17" s="16" t="s">
        <v>12</v>
      </c>
      <c r="G17" s="16" t="s">
        <v>12</v>
      </c>
      <c r="H17" s="16" t="s">
        <v>12</v>
      </c>
      <c r="I17" s="16" t="s">
        <v>162</v>
      </c>
      <c r="J17" s="16" t="s">
        <v>12</v>
      </c>
      <c r="K17" s="16" t="s">
        <v>12</v>
      </c>
      <c r="L17" s="16" t="s">
        <v>12</v>
      </c>
      <c r="M17" s="16" t="s">
        <v>12</v>
      </c>
      <c r="N17" s="16" t="s">
        <v>12</v>
      </c>
      <c r="O17" s="16" t="s">
        <v>12</v>
      </c>
      <c r="P17" s="16" t="s">
        <v>12</v>
      </c>
      <c r="Q17" s="16" t="s">
        <v>12</v>
      </c>
      <c r="R17" s="16" t="s">
        <v>12</v>
      </c>
      <c r="S17" s="16" t="s">
        <v>12</v>
      </c>
      <c r="T17" s="16" t="s">
        <v>12</v>
      </c>
      <c r="U17" s="16" t="s">
        <v>12</v>
      </c>
      <c r="V17" s="16" t="s">
        <v>12</v>
      </c>
      <c r="W17" s="121"/>
      <c r="X17" s="122"/>
    </row>
    <row r="18" spans="1:24" ht="49.5" customHeight="1" outlineLevel="1" thickBot="1">
      <c r="A18" s="15">
        <v>6</v>
      </c>
      <c r="B18" s="12" t="s">
        <v>28</v>
      </c>
      <c r="C18" s="16" t="s">
        <v>12</v>
      </c>
      <c r="D18" s="17">
        <v>43101</v>
      </c>
      <c r="E18" s="16">
        <v>2018</v>
      </c>
      <c r="F18" s="16">
        <v>2018</v>
      </c>
      <c r="G18" s="16">
        <v>2018</v>
      </c>
      <c r="H18" s="16">
        <v>2018</v>
      </c>
      <c r="I18" s="16">
        <v>2018</v>
      </c>
      <c r="J18" s="16">
        <v>2018</v>
      </c>
      <c r="K18" s="16">
        <v>2018</v>
      </c>
      <c r="L18" s="16">
        <v>2018</v>
      </c>
      <c r="M18" s="16">
        <v>2018</v>
      </c>
      <c r="N18" s="16">
        <v>2018</v>
      </c>
      <c r="O18" s="16">
        <v>2018</v>
      </c>
      <c r="P18" s="16">
        <v>2018</v>
      </c>
      <c r="Q18" s="16">
        <v>2018</v>
      </c>
      <c r="R18" s="16">
        <v>2018</v>
      </c>
      <c r="S18" s="16">
        <v>2018</v>
      </c>
      <c r="T18" s="16">
        <v>2018</v>
      </c>
      <c r="U18" s="16">
        <v>2018</v>
      </c>
      <c r="V18" s="16">
        <v>2018</v>
      </c>
      <c r="W18" s="121" t="s">
        <v>29</v>
      </c>
      <c r="X18" s="122"/>
    </row>
    <row r="19" spans="1:24" ht="51" customHeight="1" outlineLevel="1" thickBot="1">
      <c r="A19" s="15">
        <v>7</v>
      </c>
      <c r="B19" s="12" t="s">
        <v>30</v>
      </c>
      <c r="C19" s="16" t="s">
        <v>12</v>
      </c>
      <c r="D19" s="17">
        <v>44926</v>
      </c>
      <c r="E19" s="16">
        <v>2022</v>
      </c>
      <c r="F19" s="16">
        <v>2018</v>
      </c>
      <c r="G19" s="16">
        <v>2022</v>
      </c>
      <c r="H19" s="16">
        <v>2022</v>
      </c>
      <c r="I19" s="16">
        <v>2018</v>
      </c>
      <c r="J19" s="16">
        <v>2018</v>
      </c>
      <c r="K19" s="16">
        <v>2018</v>
      </c>
      <c r="L19" s="16">
        <v>2022</v>
      </c>
      <c r="M19" s="16">
        <v>2022</v>
      </c>
      <c r="N19" s="16">
        <v>2022</v>
      </c>
      <c r="O19" s="16">
        <v>2022</v>
      </c>
      <c r="P19" s="16">
        <v>2022</v>
      </c>
      <c r="Q19" s="16">
        <v>2022</v>
      </c>
      <c r="R19" s="16">
        <v>2022</v>
      </c>
      <c r="S19" s="16">
        <v>2022</v>
      </c>
      <c r="T19" s="16">
        <v>2022</v>
      </c>
      <c r="U19" s="16">
        <v>2022</v>
      </c>
      <c r="V19" s="16">
        <v>2019</v>
      </c>
      <c r="W19" s="121" t="s">
        <v>31</v>
      </c>
      <c r="X19" s="122"/>
    </row>
    <row r="20" spans="1:24" ht="111" customHeight="1" outlineLevel="1" thickBot="1">
      <c r="A20" s="15">
        <v>8</v>
      </c>
      <c r="B20" s="12" t="s">
        <v>32</v>
      </c>
      <c r="C20" s="12" t="s">
        <v>0</v>
      </c>
      <c r="D20" s="104">
        <f>E20+F20+G20+H20+I20+J20+K20+L20+M20+N20+O20+P20+Q20+R20+S20+T20+U20+V20</f>
        <v>814786.72</v>
      </c>
      <c r="E20" s="105">
        <v>4445.11</v>
      </c>
      <c r="F20" s="105">
        <v>42204.03</v>
      </c>
      <c r="G20" s="105">
        <v>5500</v>
      </c>
      <c r="H20" s="105">
        <v>5700</v>
      </c>
      <c r="I20" s="105">
        <v>21603.69</v>
      </c>
      <c r="J20" s="105">
        <f>208005.32</f>
        <v>208005.32</v>
      </c>
      <c r="K20" s="105">
        <f>110000</f>
        <v>110000</v>
      </c>
      <c r="L20" s="105">
        <v>73105.17</v>
      </c>
      <c r="M20" s="105">
        <v>41000</v>
      </c>
      <c r="N20" s="105">
        <f>98830.78</f>
        <v>98830.78</v>
      </c>
      <c r="O20" s="105">
        <v>22518.64</v>
      </c>
      <c r="P20" s="105">
        <v>27570.63</v>
      </c>
      <c r="Q20" s="105">
        <v>29173.23</v>
      </c>
      <c r="R20" s="105">
        <v>6059.79</v>
      </c>
      <c r="S20" s="105">
        <v>3107.15</v>
      </c>
      <c r="T20" s="105">
        <v>19854.84</v>
      </c>
      <c r="U20" s="105">
        <v>57658.22</v>
      </c>
      <c r="V20" s="105">
        <v>38450.12</v>
      </c>
      <c r="W20" s="133" t="s">
        <v>33</v>
      </c>
      <c r="X20" s="134"/>
    </row>
    <row r="21" spans="1:24" ht="48" customHeight="1" outlineLevel="1">
      <c r="A21" s="123">
        <v>8.1</v>
      </c>
      <c r="B21" s="116" t="s">
        <v>166</v>
      </c>
      <c r="C21" s="118" t="s">
        <v>0</v>
      </c>
      <c r="D21" s="135">
        <f>(E21+F21+G21+H21+J21+K21+L21+M21+N21+O21+P21+Q21+R21+S21+T21+U21+V21)</f>
        <v>37026.81999999999</v>
      </c>
      <c r="E21" s="137">
        <f>E24+E25+E26+E27+E28+E29+E30+E31+E32+E33+E34+E35</f>
        <v>545.11</v>
      </c>
      <c r="F21" s="137">
        <f>F24+F25+F26+F27+F28+F29+F30+F31+F32+F33+F34+F35</f>
        <v>0</v>
      </c>
      <c r="G21" s="137">
        <f>G24+G25+G26+G27+G28+G29+G30+G31+G32+G33+G34+G35</f>
        <v>0</v>
      </c>
      <c r="H21" s="137">
        <f>H24+H25+H26+H27+H28+H29+H30+H31+H32+H33+H34+H35</f>
        <v>0</v>
      </c>
      <c r="I21" s="137">
        <f>I24+I25+I26+I27+I28+I29+I30+I31+I32+I33+I34+I35</f>
        <v>0</v>
      </c>
      <c r="J21" s="137">
        <f aca="true" t="shared" si="0" ref="J21:U21">J24+J25+J26+J27+J28+J29+J30+J31+J32+J33+J34+J35</f>
        <v>0</v>
      </c>
      <c r="K21" s="137">
        <f t="shared" si="0"/>
        <v>0</v>
      </c>
      <c r="L21" s="137">
        <f t="shared" si="0"/>
        <v>0</v>
      </c>
      <c r="M21" s="137">
        <f t="shared" si="0"/>
        <v>1000</v>
      </c>
      <c r="N21" s="137">
        <f>N24+N25+N26+N27+N28+N29+N30+N31+N32+N33+N34+N35</f>
        <v>0</v>
      </c>
      <c r="O21" s="137">
        <f>O24+O25+O26+O27+O28+O29+O30+O31+O32+O33+O34+O35</f>
        <v>3409.93</v>
      </c>
      <c r="P21" s="137">
        <f>P24+P25+P26+P27+P28+P29+P30+P31+P32+P33+P34+P35</f>
        <v>5897.65</v>
      </c>
      <c r="Q21" s="137">
        <f t="shared" si="0"/>
        <v>9219.59</v>
      </c>
      <c r="R21" s="137">
        <f t="shared" si="0"/>
        <v>1308.84</v>
      </c>
      <c r="S21" s="137">
        <f t="shared" si="0"/>
        <v>981.35</v>
      </c>
      <c r="T21" s="137">
        <f t="shared" si="0"/>
        <v>3114.69</v>
      </c>
      <c r="U21" s="137">
        <f t="shared" si="0"/>
        <v>11549.66</v>
      </c>
      <c r="V21" s="137">
        <f>V24+V25+V26+V27+V28+V29+V30+V31+V32+V33+V34+V35</f>
        <v>0</v>
      </c>
      <c r="W21" s="140" t="s">
        <v>155</v>
      </c>
      <c r="X21" s="141"/>
    </row>
    <row r="22" spans="1:24" ht="48" customHeight="1" outlineLevel="1" thickBot="1">
      <c r="A22" s="125"/>
      <c r="B22" s="117"/>
      <c r="C22" s="119"/>
      <c r="D22" s="136"/>
      <c r="E22" s="138"/>
      <c r="F22" s="138"/>
      <c r="G22" s="138"/>
      <c r="H22" s="138"/>
      <c r="I22" s="138"/>
      <c r="J22" s="138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2" t="s">
        <v>34</v>
      </c>
      <c r="X22" s="143"/>
    </row>
    <row r="23" spans="1:24" ht="20.25" customHeight="1" outlineLevel="1">
      <c r="A23" s="144" t="s">
        <v>35</v>
      </c>
      <c r="B23" s="118" t="s">
        <v>36</v>
      </c>
      <c r="C23" s="147" t="s">
        <v>0</v>
      </c>
      <c r="D23" s="101"/>
      <c r="E23" s="101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50" t="s">
        <v>37</v>
      </c>
      <c r="X23" s="141"/>
    </row>
    <row r="24" spans="1:24" ht="20.25" customHeight="1" outlineLevel="1">
      <c r="A24" s="145"/>
      <c r="B24" s="139"/>
      <c r="C24" s="148"/>
      <c r="D24" s="102">
        <f>E24+F24+G24+H24+I24+J24+K24+L24+M24+N24+O24+P24+Q24+R24+S24+T24+U24+V24</f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51" t="s">
        <v>38</v>
      </c>
      <c r="X24" s="152"/>
    </row>
    <row r="25" spans="1:24" ht="20.25" customHeight="1" outlineLevel="1">
      <c r="A25" s="145"/>
      <c r="B25" s="139"/>
      <c r="C25" s="148"/>
      <c r="D25" s="102">
        <f aca="true" t="shared" si="1" ref="D25:D35">E25+F25+G25+H25+I25+J25+K25+L25+M25+N25+O25+P25+Q25+R25+S25+T25+U25+V25</f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51" t="s">
        <v>39</v>
      </c>
      <c r="X25" s="152"/>
    </row>
    <row r="26" spans="1:24" ht="20.25" customHeight="1" outlineLevel="1">
      <c r="A26" s="145"/>
      <c r="B26" s="139"/>
      <c r="C26" s="148"/>
      <c r="D26" s="102">
        <f t="shared" si="1"/>
        <v>3114.69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3114.69</v>
      </c>
      <c r="U26" s="102">
        <v>0</v>
      </c>
      <c r="V26" s="102">
        <v>0</v>
      </c>
      <c r="W26" s="151" t="s">
        <v>40</v>
      </c>
      <c r="X26" s="152"/>
    </row>
    <row r="27" spans="1:24" ht="20.25" customHeight="1" outlineLevel="1">
      <c r="A27" s="145"/>
      <c r="B27" s="139"/>
      <c r="C27" s="148"/>
      <c r="D27" s="102">
        <f t="shared" si="1"/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51" t="s">
        <v>41</v>
      </c>
      <c r="X27" s="152"/>
    </row>
    <row r="28" spans="1:24" ht="20.25" customHeight="1" outlineLevel="1">
      <c r="A28" s="145"/>
      <c r="B28" s="139"/>
      <c r="C28" s="148"/>
      <c r="D28" s="102">
        <f t="shared" si="1"/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51" t="s">
        <v>42</v>
      </c>
      <c r="X28" s="152"/>
    </row>
    <row r="29" spans="1:24" ht="20.25" customHeight="1" outlineLevel="1">
      <c r="A29" s="145"/>
      <c r="B29" s="139"/>
      <c r="C29" s="148"/>
      <c r="D29" s="102">
        <f t="shared" si="1"/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51" t="s">
        <v>43</v>
      </c>
      <c r="X29" s="152"/>
    </row>
    <row r="30" spans="1:24" ht="20.25" customHeight="1" outlineLevel="1">
      <c r="A30" s="145"/>
      <c r="B30" s="139"/>
      <c r="C30" s="148"/>
      <c r="D30" s="102">
        <f t="shared" si="1"/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51" t="s">
        <v>44</v>
      </c>
      <c r="X30" s="152"/>
    </row>
    <row r="31" spans="1:24" ht="20.25" customHeight="1" outlineLevel="1">
      <c r="A31" s="145"/>
      <c r="B31" s="139"/>
      <c r="C31" s="148"/>
      <c r="D31" s="102">
        <f t="shared" si="1"/>
        <v>5680.24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3">
        <v>0</v>
      </c>
      <c r="P31" s="103">
        <v>4080.24</v>
      </c>
      <c r="Q31" s="102">
        <v>0</v>
      </c>
      <c r="R31" s="102">
        <v>0</v>
      </c>
      <c r="S31" s="102">
        <v>0</v>
      </c>
      <c r="T31" s="102">
        <v>0</v>
      </c>
      <c r="U31" s="103">
        <v>1600</v>
      </c>
      <c r="V31" s="102">
        <v>0</v>
      </c>
      <c r="W31" s="151" t="s">
        <v>45</v>
      </c>
      <c r="X31" s="152"/>
    </row>
    <row r="32" spans="1:24" ht="20.25" customHeight="1" outlineLevel="1">
      <c r="A32" s="145"/>
      <c r="B32" s="139"/>
      <c r="C32" s="148"/>
      <c r="D32" s="102">
        <f t="shared" si="1"/>
        <v>6727.34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3409.93</v>
      </c>
      <c r="P32" s="102">
        <v>1817.41</v>
      </c>
      <c r="Q32" s="102">
        <v>1500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51" t="s">
        <v>46</v>
      </c>
      <c r="X32" s="152"/>
    </row>
    <row r="33" spans="1:24" ht="20.25" customHeight="1" outlineLevel="1">
      <c r="A33" s="145"/>
      <c r="B33" s="139"/>
      <c r="C33" s="148"/>
      <c r="D33" s="102">
        <f t="shared" si="1"/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51" t="s">
        <v>47</v>
      </c>
      <c r="X33" s="152"/>
    </row>
    <row r="34" spans="1:24" ht="20.25" customHeight="1" outlineLevel="1">
      <c r="A34" s="145"/>
      <c r="B34" s="139"/>
      <c r="C34" s="148"/>
      <c r="D34" s="102">
        <f t="shared" si="1"/>
        <v>545.11</v>
      </c>
      <c r="E34" s="11">
        <v>545.11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51" t="s">
        <v>48</v>
      </c>
      <c r="X34" s="152"/>
    </row>
    <row r="35" spans="1:24" ht="20.25" customHeight="1" outlineLevel="1">
      <c r="A35" s="145"/>
      <c r="B35" s="139"/>
      <c r="C35" s="148"/>
      <c r="D35" s="102">
        <f t="shared" si="1"/>
        <v>20959.440000000002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1000</v>
      </c>
      <c r="N35" s="102">
        <v>0</v>
      </c>
      <c r="O35" s="102">
        <v>0</v>
      </c>
      <c r="P35" s="102">
        <v>0</v>
      </c>
      <c r="Q35" s="102">
        <v>7719.59</v>
      </c>
      <c r="R35" s="102">
        <v>1308.84</v>
      </c>
      <c r="S35" s="102">
        <v>981.35</v>
      </c>
      <c r="T35" s="102">
        <v>0</v>
      </c>
      <c r="U35" s="102">
        <v>9949.66</v>
      </c>
      <c r="V35" s="102">
        <v>0</v>
      </c>
      <c r="W35" s="151" t="s">
        <v>49</v>
      </c>
      <c r="X35" s="152"/>
    </row>
    <row r="36" spans="1:24" s="3" customFormat="1" ht="25.5" customHeight="1" outlineLevel="1" thickBot="1">
      <c r="A36" s="146"/>
      <c r="B36" s="119"/>
      <c r="C36" s="149"/>
      <c r="D36" s="102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53" t="s">
        <v>50</v>
      </c>
      <c r="X36" s="154"/>
    </row>
    <row r="37" spans="1:24" s="3" customFormat="1" ht="35.25" customHeight="1" thickBot="1">
      <c r="A37" s="18">
        <v>9</v>
      </c>
      <c r="B37" s="47" t="s">
        <v>51</v>
      </c>
      <c r="C37" s="10" t="s">
        <v>12</v>
      </c>
      <c r="D37" s="10" t="s">
        <v>12</v>
      </c>
      <c r="E37" s="10" t="s">
        <v>12</v>
      </c>
      <c r="F37" s="10" t="s">
        <v>12</v>
      </c>
      <c r="G37" s="10" t="s">
        <v>12</v>
      </c>
      <c r="H37" s="10" t="s">
        <v>12</v>
      </c>
      <c r="I37" s="10"/>
      <c r="J37" s="10" t="s">
        <v>12</v>
      </c>
      <c r="K37" s="10" t="s">
        <v>12</v>
      </c>
      <c r="L37" s="10" t="s">
        <v>12</v>
      </c>
      <c r="M37" s="10" t="s">
        <v>12</v>
      </c>
      <c r="N37" s="10" t="s">
        <v>12</v>
      </c>
      <c r="O37" s="10" t="s">
        <v>12</v>
      </c>
      <c r="P37" s="10" t="s">
        <v>12</v>
      </c>
      <c r="Q37" s="10" t="s">
        <v>12</v>
      </c>
      <c r="R37" s="10" t="s">
        <v>12</v>
      </c>
      <c r="S37" s="10" t="s">
        <v>12</v>
      </c>
      <c r="T37" s="10" t="s">
        <v>12</v>
      </c>
      <c r="U37" s="10" t="s">
        <v>12</v>
      </c>
      <c r="V37" s="10" t="s">
        <v>12</v>
      </c>
      <c r="W37" s="155"/>
      <c r="X37" s="156"/>
    </row>
    <row r="38" spans="1:24" s="3" customFormat="1" ht="35.25" customHeight="1" thickBot="1">
      <c r="A38" s="18">
        <v>9.1</v>
      </c>
      <c r="B38" s="47" t="s">
        <v>52</v>
      </c>
      <c r="C38" s="10" t="s">
        <v>12</v>
      </c>
      <c r="D38" s="10" t="s">
        <v>12</v>
      </c>
      <c r="E38" s="10" t="s">
        <v>12</v>
      </c>
      <c r="F38" s="10" t="s">
        <v>12</v>
      </c>
      <c r="G38" s="10" t="s">
        <v>12</v>
      </c>
      <c r="H38" s="10" t="s">
        <v>12</v>
      </c>
      <c r="I38" s="10"/>
      <c r="J38" s="10" t="s">
        <v>12</v>
      </c>
      <c r="K38" s="10" t="s">
        <v>12</v>
      </c>
      <c r="L38" s="10" t="s">
        <v>12</v>
      </c>
      <c r="M38" s="10" t="s">
        <v>12</v>
      </c>
      <c r="N38" s="10" t="s">
        <v>12</v>
      </c>
      <c r="O38" s="10" t="s">
        <v>12</v>
      </c>
      <c r="P38" s="10" t="s">
        <v>12</v>
      </c>
      <c r="Q38" s="10" t="s">
        <v>12</v>
      </c>
      <c r="R38" s="10" t="s">
        <v>12</v>
      </c>
      <c r="S38" s="10" t="s">
        <v>12</v>
      </c>
      <c r="T38" s="10" t="s">
        <v>12</v>
      </c>
      <c r="U38" s="10" t="s">
        <v>12</v>
      </c>
      <c r="V38" s="10" t="s">
        <v>12</v>
      </c>
      <c r="W38" s="155"/>
      <c r="X38" s="156"/>
    </row>
    <row r="39" spans="1:24" s="3" customFormat="1" ht="35.25" customHeight="1" thickBot="1">
      <c r="A39" s="19" t="s">
        <v>53</v>
      </c>
      <c r="B39" s="47" t="s">
        <v>54</v>
      </c>
      <c r="C39" s="10" t="s">
        <v>55</v>
      </c>
      <c r="D39" s="10" t="s">
        <v>12</v>
      </c>
      <c r="E39" s="10" t="s">
        <v>12</v>
      </c>
      <c r="F39" s="10" t="s">
        <v>12</v>
      </c>
      <c r="G39" s="10" t="s">
        <v>12</v>
      </c>
      <c r="H39" s="10" t="s">
        <v>12</v>
      </c>
      <c r="I39" s="10"/>
      <c r="J39" s="10">
        <v>25</v>
      </c>
      <c r="K39" s="10">
        <v>25</v>
      </c>
      <c r="L39" s="10">
        <v>25</v>
      </c>
      <c r="M39" s="10">
        <v>25</v>
      </c>
      <c r="N39" s="10">
        <v>25</v>
      </c>
      <c r="O39" s="10">
        <v>10</v>
      </c>
      <c r="P39" s="10">
        <v>5</v>
      </c>
      <c r="Q39" s="10">
        <v>5</v>
      </c>
      <c r="R39" s="10">
        <v>1</v>
      </c>
      <c r="S39" s="10">
        <v>3</v>
      </c>
      <c r="T39" s="10">
        <v>5</v>
      </c>
      <c r="U39" s="10">
        <v>3</v>
      </c>
      <c r="V39" s="10">
        <v>5</v>
      </c>
      <c r="W39" s="155"/>
      <c r="X39" s="156"/>
    </row>
    <row r="40" spans="1:24" s="3" customFormat="1" ht="35.25" customHeight="1" thickBot="1">
      <c r="A40" s="19" t="s">
        <v>56</v>
      </c>
      <c r="B40" s="47" t="s">
        <v>57</v>
      </c>
      <c r="C40" s="10" t="s">
        <v>55</v>
      </c>
      <c r="D40" s="1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10"/>
      <c r="J40" s="10">
        <v>25</v>
      </c>
      <c r="K40" s="10">
        <v>25</v>
      </c>
      <c r="L40" s="10">
        <v>25</v>
      </c>
      <c r="M40" s="10">
        <v>25</v>
      </c>
      <c r="N40" s="10">
        <v>25</v>
      </c>
      <c r="O40" s="10">
        <v>10</v>
      </c>
      <c r="P40" s="10">
        <v>5</v>
      </c>
      <c r="Q40" s="10">
        <v>5</v>
      </c>
      <c r="R40" s="10">
        <v>1</v>
      </c>
      <c r="S40" s="10">
        <v>3</v>
      </c>
      <c r="T40" s="10">
        <v>5</v>
      </c>
      <c r="U40" s="10">
        <v>3</v>
      </c>
      <c r="V40" s="10">
        <v>5</v>
      </c>
      <c r="W40" s="155"/>
      <c r="X40" s="156"/>
    </row>
    <row r="41" spans="1:24" s="3" customFormat="1" ht="35.25" customHeight="1" thickBot="1">
      <c r="A41" s="18">
        <v>9.2</v>
      </c>
      <c r="B41" s="47" t="s">
        <v>58</v>
      </c>
      <c r="C41" s="10" t="s">
        <v>12</v>
      </c>
      <c r="D41" s="1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10"/>
      <c r="J41" s="10" t="s">
        <v>12</v>
      </c>
      <c r="K41" s="10" t="s">
        <v>12</v>
      </c>
      <c r="L41" s="10" t="s">
        <v>12</v>
      </c>
      <c r="M41" s="10" t="s">
        <v>12</v>
      </c>
      <c r="N41" s="10" t="s">
        <v>12</v>
      </c>
      <c r="O41" s="10" t="s">
        <v>12</v>
      </c>
      <c r="P41" s="10" t="s">
        <v>12</v>
      </c>
      <c r="Q41" s="10" t="s">
        <v>12</v>
      </c>
      <c r="R41" s="10" t="s">
        <v>12</v>
      </c>
      <c r="S41" s="10" t="s">
        <v>12</v>
      </c>
      <c r="T41" s="10" t="s">
        <v>12</v>
      </c>
      <c r="U41" s="10" t="s">
        <v>12</v>
      </c>
      <c r="V41" s="10" t="s">
        <v>12</v>
      </c>
      <c r="W41" s="155"/>
      <c r="X41" s="156"/>
    </row>
    <row r="42" spans="1:24" s="3" customFormat="1" ht="57" customHeight="1" thickBot="1">
      <c r="A42" s="19" t="s">
        <v>59</v>
      </c>
      <c r="B42" s="47" t="s">
        <v>54</v>
      </c>
      <c r="C42" s="10" t="s">
        <v>60</v>
      </c>
      <c r="D42" s="10">
        <v>0</v>
      </c>
      <c r="E42" s="10" t="s">
        <v>12</v>
      </c>
      <c r="F42" s="10" t="s">
        <v>12</v>
      </c>
      <c r="G42" s="10" t="s">
        <v>12</v>
      </c>
      <c r="H42" s="10" t="s">
        <v>12</v>
      </c>
      <c r="I42" s="10"/>
      <c r="J42" s="10" t="s">
        <v>12</v>
      </c>
      <c r="K42" s="10" t="s">
        <v>12</v>
      </c>
      <c r="L42" s="10" t="s">
        <v>12</v>
      </c>
      <c r="M42" s="10" t="s">
        <v>12</v>
      </c>
      <c r="N42" s="10" t="s">
        <v>12</v>
      </c>
      <c r="O42" s="10" t="s">
        <v>12</v>
      </c>
      <c r="P42" s="10" t="s">
        <v>12</v>
      </c>
      <c r="Q42" s="10" t="s">
        <v>12</v>
      </c>
      <c r="R42" s="10" t="s">
        <v>12</v>
      </c>
      <c r="S42" s="10" t="s">
        <v>12</v>
      </c>
      <c r="T42" s="10" t="s">
        <v>12</v>
      </c>
      <c r="U42" s="10" t="s">
        <v>12</v>
      </c>
      <c r="V42" s="10" t="s">
        <v>12</v>
      </c>
      <c r="W42" s="155" t="s">
        <v>61</v>
      </c>
      <c r="X42" s="156"/>
    </row>
    <row r="43" spans="1:24" s="3" customFormat="1" ht="53.25" customHeight="1" thickBot="1">
      <c r="A43" s="19" t="s">
        <v>62</v>
      </c>
      <c r="B43" s="47" t="s">
        <v>57</v>
      </c>
      <c r="C43" s="10" t="s">
        <v>60</v>
      </c>
      <c r="D43" s="10">
        <v>0</v>
      </c>
      <c r="E43" s="10" t="s">
        <v>12</v>
      </c>
      <c r="F43" s="10" t="s">
        <v>12</v>
      </c>
      <c r="G43" s="10" t="s">
        <v>12</v>
      </c>
      <c r="H43" s="10" t="s">
        <v>12</v>
      </c>
      <c r="I43" s="10"/>
      <c r="J43" s="10" t="s">
        <v>12</v>
      </c>
      <c r="K43" s="10" t="s">
        <v>12</v>
      </c>
      <c r="L43" s="10" t="s">
        <v>12</v>
      </c>
      <c r="M43" s="10" t="s">
        <v>12</v>
      </c>
      <c r="N43" s="10" t="s">
        <v>12</v>
      </c>
      <c r="O43" s="10" t="s">
        <v>12</v>
      </c>
      <c r="P43" s="10" t="s">
        <v>12</v>
      </c>
      <c r="Q43" s="10" t="s">
        <v>12</v>
      </c>
      <c r="R43" s="10" t="s">
        <v>12</v>
      </c>
      <c r="S43" s="10" t="s">
        <v>12</v>
      </c>
      <c r="T43" s="10" t="s">
        <v>12</v>
      </c>
      <c r="U43" s="10" t="s">
        <v>12</v>
      </c>
      <c r="V43" s="10" t="s">
        <v>12</v>
      </c>
      <c r="W43" s="155" t="s">
        <v>63</v>
      </c>
      <c r="X43" s="156"/>
    </row>
    <row r="44" spans="1:24" s="3" customFormat="1" ht="48.75" customHeight="1" thickBot="1">
      <c r="A44" s="18">
        <v>9.3</v>
      </c>
      <c r="B44" s="47" t="s">
        <v>64</v>
      </c>
      <c r="C44" s="10" t="s">
        <v>12</v>
      </c>
      <c r="D44" s="10" t="s">
        <v>12</v>
      </c>
      <c r="E44" s="10" t="s">
        <v>12</v>
      </c>
      <c r="F44" s="10" t="s">
        <v>12</v>
      </c>
      <c r="G44" s="10" t="s">
        <v>12</v>
      </c>
      <c r="H44" s="10" t="s">
        <v>12</v>
      </c>
      <c r="I44" s="10"/>
      <c r="J44" s="10" t="s">
        <v>12</v>
      </c>
      <c r="K44" s="10" t="s">
        <v>12</v>
      </c>
      <c r="L44" s="10" t="s">
        <v>12</v>
      </c>
      <c r="M44" s="10" t="s">
        <v>12</v>
      </c>
      <c r="N44" s="10" t="s">
        <v>12</v>
      </c>
      <c r="O44" s="10" t="s">
        <v>12</v>
      </c>
      <c r="P44" s="10" t="s">
        <v>12</v>
      </c>
      <c r="Q44" s="10" t="s">
        <v>12</v>
      </c>
      <c r="R44" s="10" t="s">
        <v>12</v>
      </c>
      <c r="S44" s="10" t="s">
        <v>12</v>
      </c>
      <c r="T44" s="10" t="s">
        <v>12</v>
      </c>
      <c r="U44" s="10" t="s">
        <v>12</v>
      </c>
      <c r="V44" s="10" t="s">
        <v>12</v>
      </c>
      <c r="W44" s="155"/>
      <c r="X44" s="156"/>
    </row>
    <row r="45" spans="1:24" s="3" customFormat="1" ht="35.25" customHeight="1" thickBot="1">
      <c r="A45" s="19" t="s">
        <v>65</v>
      </c>
      <c r="B45" s="47" t="s">
        <v>54</v>
      </c>
      <c r="C45" s="10" t="s">
        <v>66</v>
      </c>
      <c r="D45" s="10">
        <v>24</v>
      </c>
      <c r="E45" s="10">
        <v>24</v>
      </c>
      <c r="F45" s="10">
        <v>24</v>
      </c>
      <c r="G45" s="10">
        <v>24</v>
      </c>
      <c r="H45" s="10">
        <v>24</v>
      </c>
      <c r="I45" s="10"/>
      <c r="J45" s="10">
        <v>24</v>
      </c>
      <c r="K45" s="10">
        <v>24</v>
      </c>
      <c r="L45" s="10">
        <v>24</v>
      </c>
      <c r="M45" s="10">
        <v>24</v>
      </c>
      <c r="N45" s="10">
        <v>24</v>
      </c>
      <c r="O45" s="10">
        <v>24</v>
      </c>
      <c r="P45" s="10">
        <v>24</v>
      </c>
      <c r="Q45" s="10">
        <v>24</v>
      </c>
      <c r="R45" s="10">
        <v>24</v>
      </c>
      <c r="S45" s="10">
        <v>24</v>
      </c>
      <c r="T45" s="10">
        <v>24</v>
      </c>
      <c r="U45" s="10">
        <v>24</v>
      </c>
      <c r="V45" s="10">
        <v>24</v>
      </c>
      <c r="W45" s="155" t="s">
        <v>67</v>
      </c>
      <c r="X45" s="156"/>
    </row>
    <row r="46" spans="1:24" s="3" customFormat="1" ht="35.25" customHeight="1" thickBot="1">
      <c r="A46" s="19" t="s">
        <v>68</v>
      </c>
      <c r="B46" s="47" t="s">
        <v>57</v>
      </c>
      <c r="C46" s="10" t="s">
        <v>69</v>
      </c>
      <c r="D46" s="10">
        <v>24</v>
      </c>
      <c r="E46" s="10">
        <v>24</v>
      </c>
      <c r="F46" s="10">
        <v>24</v>
      </c>
      <c r="G46" s="10">
        <v>24</v>
      </c>
      <c r="H46" s="10">
        <v>24</v>
      </c>
      <c r="I46" s="10"/>
      <c r="J46" s="10">
        <v>24</v>
      </c>
      <c r="K46" s="10">
        <v>24</v>
      </c>
      <c r="L46" s="10">
        <v>24</v>
      </c>
      <c r="M46" s="10">
        <v>24</v>
      </c>
      <c r="N46" s="10">
        <v>24</v>
      </c>
      <c r="O46" s="10">
        <v>24</v>
      </c>
      <c r="P46" s="10">
        <v>24</v>
      </c>
      <c r="Q46" s="10">
        <v>24</v>
      </c>
      <c r="R46" s="10">
        <v>24</v>
      </c>
      <c r="S46" s="10">
        <v>24</v>
      </c>
      <c r="T46" s="10">
        <v>24</v>
      </c>
      <c r="U46" s="10">
        <v>24</v>
      </c>
      <c r="V46" s="10">
        <v>24</v>
      </c>
      <c r="W46" s="155" t="s">
        <v>70</v>
      </c>
      <c r="X46" s="156"/>
    </row>
    <row r="47" spans="1:24" s="3" customFormat="1" ht="35.25" customHeight="1" thickBot="1">
      <c r="A47" s="18">
        <v>9.4</v>
      </c>
      <c r="B47" s="47" t="s">
        <v>71</v>
      </c>
      <c r="C47" s="10" t="s">
        <v>72</v>
      </c>
      <c r="D47" s="1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10"/>
      <c r="J47" s="10" t="s">
        <v>12</v>
      </c>
      <c r="K47" s="10" t="s">
        <v>12</v>
      </c>
      <c r="L47" s="10" t="s">
        <v>12</v>
      </c>
      <c r="M47" s="10" t="s">
        <v>12</v>
      </c>
      <c r="N47" s="10" t="s">
        <v>12</v>
      </c>
      <c r="O47" s="10" t="s">
        <v>12</v>
      </c>
      <c r="P47" s="10" t="s">
        <v>12</v>
      </c>
      <c r="Q47" s="10" t="s">
        <v>12</v>
      </c>
      <c r="R47" s="10" t="s">
        <v>12</v>
      </c>
      <c r="S47" s="10" t="s">
        <v>12</v>
      </c>
      <c r="T47" s="10" t="s">
        <v>12</v>
      </c>
      <c r="U47" s="10" t="s">
        <v>12</v>
      </c>
      <c r="V47" s="10" t="s">
        <v>12</v>
      </c>
      <c r="W47" s="155"/>
      <c r="X47" s="156"/>
    </row>
    <row r="48" spans="1:24" s="3" customFormat="1" ht="35.25" customHeight="1" thickBot="1">
      <c r="A48" s="19" t="s">
        <v>73</v>
      </c>
      <c r="B48" s="47" t="s">
        <v>54</v>
      </c>
      <c r="C48" s="10" t="s">
        <v>72</v>
      </c>
      <c r="D48" s="1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10"/>
      <c r="J48" s="10" t="s">
        <v>12</v>
      </c>
      <c r="K48" s="10" t="s">
        <v>12</v>
      </c>
      <c r="L48" s="10" t="s">
        <v>12</v>
      </c>
      <c r="M48" s="10" t="s">
        <v>12</v>
      </c>
      <c r="N48" s="10" t="s">
        <v>12</v>
      </c>
      <c r="O48" s="10" t="s">
        <v>12</v>
      </c>
      <c r="P48" s="10" t="s">
        <v>12</v>
      </c>
      <c r="Q48" s="10" t="s">
        <v>12</v>
      </c>
      <c r="R48" s="10" t="s">
        <v>12</v>
      </c>
      <c r="S48" s="10" t="s">
        <v>12</v>
      </c>
      <c r="T48" s="10" t="s">
        <v>12</v>
      </c>
      <c r="U48" s="10" t="s">
        <v>12</v>
      </c>
      <c r="V48" s="10" t="s">
        <v>12</v>
      </c>
      <c r="W48" s="155" t="s">
        <v>74</v>
      </c>
      <c r="X48" s="156"/>
    </row>
    <row r="49" spans="1:24" s="3" customFormat="1" ht="35.25" customHeight="1" thickBot="1">
      <c r="A49" s="19" t="s">
        <v>75</v>
      </c>
      <c r="B49" s="47" t="s">
        <v>57</v>
      </c>
      <c r="C49" s="10" t="s">
        <v>72</v>
      </c>
      <c r="D49" s="1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10"/>
      <c r="J49" s="10" t="s">
        <v>12</v>
      </c>
      <c r="K49" s="10" t="s">
        <v>12</v>
      </c>
      <c r="L49" s="10" t="s">
        <v>12</v>
      </c>
      <c r="M49" s="10" t="s">
        <v>12</v>
      </c>
      <c r="N49" s="10" t="s">
        <v>12</v>
      </c>
      <c r="O49" s="10" t="s">
        <v>12</v>
      </c>
      <c r="P49" s="10" t="s">
        <v>12</v>
      </c>
      <c r="Q49" s="10" t="s">
        <v>12</v>
      </c>
      <c r="R49" s="10" t="s">
        <v>12</v>
      </c>
      <c r="S49" s="10" t="s">
        <v>12</v>
      </c>
      <c r="T49" s="10" t="s">
        <v>12</v>
      </c>
      <c r="U49" s="10" t="s">
        <v>12</v>
      </c>
      <c r="V49" s="10" t="s">
        <v>12</v>
      </c>
      <c r="W49" s="155" t="s">
        <v>76</v>
      </c>
      <c r="X49" s="156"/>
    </row>
    <row r="50" spans="1:24" s="3" customFormat="1" ht="35.25" customHeight="1" thickBot="1">
      <c r="A50" s="18">
        <v>9.5</v>
      </c>
      <c r="B50" s="47" t="s">
        <v>77</v>
      </c>
      <c r="C50" s="10" t="s">
        <v>72</v>
      </c>
      <c r="D50" s="1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10"/>
      <c r="J50" s="10" t="s">
        <v>12</v>
      </c>
      <c r="K50" s="10" t="s">
        <v>12</v>
      </c>
      <c r="L50" s="10" t="s">
        <v>12</v>
      </c>
      <c r="M50" s="10" t="s">
        <v>12</v>
      </c>
      <c r="N50" s="10" t="s">
        <v>12</v>
      </c>
      <c r="O50" s="10" t="s">
        <v>12</v>
      </c>
      <c r="P50" s="10" t="s">
        <v>12</v>
      </c>
      <c r="Q50" s="10" t="s">
        <v>12</v>
      </c>
      <c r="R50" s="10" t="s">
        <v>12</v>
      </c>
      <c r="S50" s="10" t="s">
        <v>12</v>
      </c>
      <c r="T50" s="10" t="s">
        <v>12</v>
      </c>
      <c r="U50" s="10" t="s">
        <v>12</v>
      </c>
      <c r="V50" s="10" t="s">
        <v>12</v>
      </c>
      <c r="W50" s="155"/>
      <c r="X50" s="156"/>
    </row>
    <row r="51" spans="1:24" s="3" customFormat="1" ht="35.25" customHeight="1" thickBot="1">
      <c r="A51" s="19" t="s">
        <v>78</v>
      </c>
      <c r="B51" s="47" t="s">
        <v>54</v>
      </c>
      <c r="C51" s="10" t="s">
        <v>72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 t="s">
        <v>12</v>
      </c>
      <c r="I51" s="10"/>
      <c r="J51" s="10" t="s">
        <v>12</v>
      </c>
      <c r="K51" s="10" t="s">
        <v>12</v>
      </c>
      <c r="L51" s="10" t="s">
        <v>12</v>
      </c>
      <c r="M51" s="10" t="s">
        <v>12</v>
      </c>
      <c r="N51" s="10" t="s">
        <v>12</v>
      </c>
      <c r="O51" s="10" t="s">
        <v>12</v>
      </c>
      <c r="P51" s="10" t="s">
        <v>12</v>
      </c>
      <c r="Q51" s="10" t="s">
        <v>12</v>
      </c>
      <c r="R51" s="10" t="s">
        <v>12</v>
      </c>
      <c r="S51" s="10" t="s">
        <v>12</v>
      </c>
      <c r="T51" s="10" t="s">
        <v>12</v>
      </c>
      <c r="U51" s="10" t="s">
        <v>12</v>
      </c>
      <c r="V51" s="10" t="s">
        <v>12</v>
      </c>
      <c r="W51" s="155"/>
      <c r="X51" s="156"/>
    </row>
    <row r="52" spans="1:24" s="3" customFormat="1" ht="35.25" customHeight="1" thickBot="1">
      <c r="A52" s="19" t="s">
        <v>79</v>
      </c>
      <c r="B52" s="47" t="s">
        <v>57</v>
      </c>
      <c r="C52" s="10" t="s">
        <v>72</v>
      </c>
      <c r="D52" s="10" t="s">
        <v>12</v>
      </c>
      <c r="E52" s="10" t="s">
        <v>12</v>
      </c>
      <c r="F52" s="10" t="s">
        <v>12</v>
      </c>
      <c r="G52" s="10" t="s">
        <v>12</v>
      </c>
      <c r="H52" s="10" t="s">
        <v>12</v>
      </c>
      <c r="I52" s="10"/>
      <c r="J52" s="10" t="s">
        <v>12</v>
      </c>
      <c r="K52" s="10" t="s">
        <v>12</v>
      </c>
      <c r="L52" s="10" t="s">
        <v>12</v>
      </c>
      <c r="M52" s="10" t="s">
        <v>12</v>
      </c>
      <c r="N52" s="10" t="s">
        <v>12</v>
      </c>
      <c r="O52" s="10" t="s">
        <v>12</v>
      </c>
      <c r="P52" s="10" t="s">
        <v>12</v>
      </c>
      <c r="Q52" s="10" t="s">
        <v>12</v>
      </c>
      <c r="R52" s="10" t="s">
        <v>12</v>
      </c>
      <c r="S52" s="10" t="s">
        <v>12</v>
      </c>
      <c r="T52" s="10" t="s">
        <v>12</v>
      </c>
      <c r="U52" s="10" t="s">
        <v>12</v>
      </c>
      <c r="V52" s="10" t="s">
        <v>12</v>
      </c>
      <c r="W52" s="155"/>
      <c r="X52" s="156"/>
    </row>
    <row r="53" spans="1:24" s="3" customFormat="1" ht="27.75" customHeight="1" thickBot="1">
      <c r="A53" s="18">
        <v>9.6</v>
      </c>
      <c r="B53" s="47" t="s">
        <v>80</v>
      </c>
      <c r="C53" s="10" t="s">
        <v>81</v>
      </c>
      <c r="D53" s="10" t="s">
        <v>12</v>
      </c>
      <c r="E53" s="10" t="s">
        <v>12</v>
      </c>
      <c r="F53" s="10" t="s">
        <v>12</v>
      </c>
      <c r="G53" s="10" t="s">
        <v>12</v>
      </c>
      <c r="H53" s="10" t="s">
        <v>12</v>
      </c>
      <c r="I53" s="10"/>
      <c r="J53" s="10" t="s">
        <v>12</v>
      </c>
      <c r="K53" s="10" t="s">
        <v>12</v>
      </c>
      <c r="L53" s="10" t="s">
        <v>12</v>
      </c>
      <c r="M53" s="10" t="s">
        <v>12</v>
      </c>
      <c r="N53" s="10" t="s">
        <v>12</v>
      </c>
      <c r="O53" s="10" t="s">
        <v>12</v>
      </c>
      <c r="P53" s="10" t="s">
        <v>12</v>
      </c>
      <c r="Q53" s="10" t="s">
        <v>12</v>
      </c>
      <c r="R53" s="10" t="s">
        <v>12</v>
      </c>
      <c r="S53" s="10" t="s">
        <v>12</v>
      </c>
      <c r="T53" s="10" t="s">
        <v>12</v>
      </c>
      <c r="U53" s="10" t="s">
        <v>12</v>
      </c>
      <c r="V53" s="10" t="s">
        <v>12</v>
      </c>
      <c r="W53" s="155"/>
      <c r="X53" s="156"/>
    </row>
    <row r="54" spans="1:24" s="3" customFormat="1" ht="42.75" customHeight="1" thickBot="1">
      <c r="A54" s="19" t="s">
        <v>82</v>
      </c>
      <c r="B54" s="47" t="s">
        <v>54</v>
      </c>
      <c r="C54" s="10" t="s">
        <v>81</v>
      </c>
      <c r="D54" s="10">
        <v>185010</v>
      </c>
      <c r="E54" s="10" t="s">
        <v>12</v>
      </c>
      <c r="F54" s="10" t="s">
        <v>12</v>
      </c>
      <c r="G54" s="10" t="s">
        <v>12</v>
      </c>
      <c r="H54" s="10" t="s">
        <v>12</v>
      </c>
      <c r="I54" s="10"/>
      <c r="J54" s="10" t="s">
        <v>12</v>
      </c>
      <c r="K54" s="10" t="s">
        <v>12</v>
      </c>
      <c r="L54" s="10" t="s">
        <v>12</v>
      </c>
      <c r="M54" s="10" t="s">
        <v>12</v>
      </c>
      <c r="N54" s="10" t="s">
        <v>12</v>
      </c>
      <c r="O54" s="10" t="s">
        <v>12</v>
      </c>
      <c r="P54" s="10" t="s">
        <v>12</v>
      </c>
      <c r="Q54" s="10" t="s">
        <v>12</v>
      </c>
      <c r="R54" s="10" t="s">
        <v>12</v>
      </c>
      <c r="S54" s="10" t="s">
        <v>12</v>
      </c>
      <c r="T54" s="10" t="s">
        <v>12</v>
      </c>
      <c r="U54" s="10" t="s">
        <v>12</v>
      </c>
      <c r="V54" s="10" t="s">
        <v>12</v>
      </c>
      <c r="W54" s="155" t="s">
        <v>83</v>
      </c>
      <c r="X54" s="156"/>
    </row>
    <row r="55" spans="1:24" s="3" customFormat="1" ht="45" customHeight="1" thickBot="1">
      <c r="A55" s="19" t="s">
        <v>84</v>
      </c>
      <c r="B55" s="47" t="s">
        <v>57</v>
      </c>
      <c r="C55" s="10" t="s">
        <v>81</v>
      </c>
      <c r="D55" s="10">
        <v>185010</v>
      </c>
      <c r="E55" s="10" t="s">
        <v>12</v>
      </c>
      <c r="F55" s="10" t="s">
        <v>12</v>
      </c>
      <c r="G55" s="10" t="s">
        <v>12</v>
      </c>
      <c r="H55" s="10" t="s">
        <v>12</v>
      </c>
      <c r="I55" s="10"/>
      <c r="J55" s="10" t="s">
        <v>12</v>
      </c>
      <c r="K55" s="10" t="s">
        <v>12</v>
      </c>
      <c r="L55" s="10" t="s">
        <v>12</v>
      </c>
      <c r="M55" s="10" t="s">
        <v>12</v>
      </c>
      <c r="N55" s="10" t="s">
        <v>12</v>
      </c>
      <c r="O55" s="10" t="s">
        <v>12</v>
      </c>
      <c r="P55" s="10" t="s">
        <v>12</v>
      </c>
      <c r="Q55" s="10" t="s">
        <v>12</v>
      </c>
      <c r="R55" s="10" t="s">
        <v>12</v>
      </c>
      <c r="S55" s="10" t="s">
        <v>12</v>
      </c>
      <c r="T55" s="10" t="s">
        <v>12</v>
      </c>
      <c r="U55" s="10" t="s">
        <v>12</v>
      </c>
      <c r="V55" s="10" t="s">
        <v>12</v>
      </c>
      <c r="W55" s="155" t="s">
        <v>85</v>
      </c>
      <c r="X55" s="156"/>
    </row>
    <row r="56" spans="1:24" s="31" customFormat="1" ht="27" customHeight="1" thickBot="1">
      <c r="A56" s="25">
        <v>9.7</v>
      </c>
      <c r="B56" s="47" t="s">
        <v>86</v>
      </c>
      <c r="C56" s="32" t="s">
        <v>87</v>
      </c>
      <c r="D56" s="32" t="s">
        <v>12</v>
      </c>
      <c r="E56" s="32" t="s">
        <v>12</v>
      </c>
      <c r="F56" s="32" t="s">
        <v>12</v>
      </c>
      <c r="G56" s="32" t="s">
        <v>12</v>
      </c>
      <c r="H56" s="32" t="s">
        <v>12</v>
      </c>
      <c r="I56" s="32"/>
      <c r="J56" s="32" t="s">
        <v>12</v>
      </c>
      <c r="K56" s="32" t="s">
        <v>12</v>
      </c>
      <c r="L56" s="32" t="s">
        <v>12</v>
      </c>
      <c r="M56" s="32" t="s">
        <v>12</v>
      </c>
      <c r="N56" s="32" t="s">
        <v>12</v>
      </c>
      <c r="O56" s="32" t="s">
        <v>12</v>
      </c>
      <c r="P56" s="32" t="s">
        <v>12</v>
      </c>
      <c r="Q56" s="32" t="s">
        <v>12</v>
      </c>
      <c r="R56" s="32" t="s">
        <v>12</v>
      </c>
      <c r="S56" s="32" t="s">
        <v>12</v>
      </c>
      <c r="T56" s="32" t="s">
        <v>12</v>
      </c>
      <c r="U56" s="32" t="s">
        <v>12</v>
      </c>
      <c r="V56" s="32" t="s">
        <v>12</v>
      </c>
      <c r="W56" s="133"/>
      <c r="X56" s="134"/>
    </row>
    <row r="57" spans="1:24" s="31" customFormat="1" ht="27" customHeight="1" thickBot="1">
      <c r="A57" s="24" t="s">
        <v>88</v>
      </c>
      <c r="B57" s="47" t="s">
        <v>54</v>
      </c>
      <c r="C57" s="32" t="s">
        <v>87</v>
      </c>
      <c r="D57" s="32" t="s">
        <v>12</v>
      </c>
      <c r="E57" s="32" t="s">
        <v>12</v>
      </c>
      <c r="F57" s="32" t="s">
        <v>12</v>
      </c>
      <c r="G57" s="32" t="s">
        <v>12</v>
      </c>
      <c r="H57" s="32" t="s">
        <v>12</v>
      </c>
      <c r="I57" s="32"/>
      <c r="J57" s="32" t="s">
        <v>12</v>
      </c>
      <c r="K57" s="32" t="s">
        <v>12</v>
      </c>
      <c r="L57" s="32" t="s">
        <v>12</v>
      </c>
      <c r="M57" s="32" t="s">
        <v>12</v>
      </c>
      <c r="N57" s="32" t="s">
        <v>12</v>
      </c>
      <c r="O57" s="32" t="s">
        <v>12</v>
      </c>
      <c r="P57" s="32" t="s">
        <v>12</v>
      </c>
      <c r="Q57" s="32" t="s">
        <v>12</v>
      </c>
      <c r="R57" s="32" t="s">
        <v>12</v>
      </c>
      <c r="S57" s="32" t="s">
        <v>12</v>
      </c>
      <c r="T57" s="32" t="s">
        <v>12</v>
      </c>
      <c r="U57" s="32" t="s">
        <v>12</v>
      </c>
      <c r="V57" s="32" t="s">
        <v>12</v>
      </c>
      <c r="W57" s="133" t="s">
        <v>89</v>
      </c>
      <c r="X57" s="134"/>
    </row>
    <row r="58" spans="1:24" s="31" customFormat="1" ht="27" customHeight="1" thickBot="1">
      <c r="A58" s="23" t="s">
        <v>90</v>
      </c>
      <c r="B58" s="47" t="s">
        <v>57</v>
      </c>
      <c r="C58" s="32" t="s">
        <v>87</v>
      </c>
      <c r="D58" s="32" t="s">
        <v>12</v>
      </c>
      <c r="E58" s="32" t="s">
        <v>12</v>
      </c>
      <c r="F58" s="32" t="s">
        <v>12</v>
      </c>
      <c r="G58" s="32" t="s">
        <v>12</v>
      </c>
      <c r="H58" s="32" t="s">
        <v>12</v>
      </c>
      <c r="I58" s="32"/>
      <c r="J58" s="32" t="s">
        <v>12</v>
      </c>
      <c r="K58" s="32" t="s">
        <v>12</v>
      </c>
      <c r="L58" s="32" t="s">
        <v>12</v>
      </c>
      <c r="M58" s="32" t="s">
        <v>12</v>
      </c>
      <c r="N58" s="32" t="s">
        <v>12</v>
      </c>
      <c r="O58" s="32" t="s">
        <v>12</v>
      </c>
      <c r="P58" s="32" t="s">
        <v>12</v>
      </c>
      <c r="Q58" s="32" t="s">
        <v>12</v>
      </c>
      <c r="R58" s="32" t="s">
        <v>12</v>
      </c>
      <c r="S58" s="32" t="s">
        <v>12</v>
      </c>
      <c r="T58" s="32" t="s">
        <v>12</v>
      </c>
      <c r="U58" s="32" t="s">
        <v>12</v>
      </c>
      <c r="V58" s="32" t="s">
        <v>12</v>
      </c>
      <c r="W58" s="133" t="s">
        <v>91</v>
      </c>
      <c r="X58" s="134"/>
    </row>
    <row r="59" spans="1:24" s="31" customFormat="1" ht="27" customHeight="1" thickBot="1">
      <c r="A59" s="25">
        <v>9.8</v>
      </c>
      <c r="B59" s="47" t="s">
        <v>92</v>
      </c>
      <c r="C59" s="32" t="s">
        <v>93</v>
      </c>
      <c r="D59" s="32" t="s">
        <v>12</v>
      </c>
      <c r="E59" s="32" t="s">
        <v>12</v>
      </c>
      <c r="F59" s="32" t="s">
        <v>12</v>
      </c>
      <c r="G59" s="32" t="s">
        <v>12</v>
      </c>
      <c r="H59" s="32" t="s">
        <v>12</v>
      </c>
      <c r="I59" s="32"/>
      <c r="J59" s="32" t="s">
        <v>12</v>
      </c>
      <c r="K59" s="32" t="s">
        <v>12</v>
      </c>
      <c r="L59" s="32" t="s">
        <v>12</v>
      </c>
      <c r="M59" s="32" t="s">
        <v>12</v>
      </c>
      <c r="N59" s="32" t="s">
        <v>12</v>
      </c>
      <c r="O59" s="32" t="s">
        <v>12</v>
      </c>
      <c r="P59" s="32" t="s">
        <v>12</v>
      </c>
      <c r="Q59" s="32" t="s">
        <v>12</v>
      </c>
      <c r="R59" s="32" t="s">
        <v>12</v>
      </c>
      <c r="S59" s="32" t="s">
        <v>12</v>
      </c>
      <c r="T59" s="32" t="s">
        <v>12</v>
      </c>
      <c r="U59" s="32" t="s">
        <v>12</v>
      </c>
      <c r="V59" s="32" t="s">
        <v>12</v>
      </c>
      <c r="W59" s="133"/>
      <c r="X59" s="134"/>
    </row>
    <row r="60" spans="1:24" s="36" customFormat="1" ht="27" customHeight="1" thickBot="1">
      <c r="A60" s="33" t="s">
        <v>94</v>
      </c>
      <c r="B60" s="48" t="s">
        <v>54</v>
      </c>
      <c r="C60" s="34" t="s">
        <v>93</v>
      </c>
      <c r="D60" s="35">
        <v>0.69</v>
      </c>
      <c r="E60" s="34" t="s">
        <v>12</v>
      </c>
      <c r="F60" s="34" t="s">
        <v>12</v>
      </c>
      <c r="G60" s="34" t="s">
        <v>12</v>
      </c>
      <c r="H60" s="34" t="s">
        <v>12</v>
      </c>
      <c r="I60" s="34"/>
      <c r="J60" s="34" t="s">
        <v>12</v>
      </c>
      <c r="K60" s="34" t="s">
        <v>12</v>
      </c>
      <c r="L60" s="34" t="s">
        <v>12</v>
      </c>
      <c r="M60" s="34" t="s">
        <v>12</v>
      </c>
      <c r="N60" s="34" t="s">
        <v>12</v>
      </c>
      <c r="O60" s="34" t="s">
        <v>12</v>
      </c>
      <c r="P60" s="34" t="s">
        <v>12</v>
      </c>
      <c r="Q60" s="34" t="s">
        <v>12</v>
      </c>
      <c r="R60" s="34" t="s">
        <v>12</v>
      </c>
      <c r="S60" s="34" t="s">
        <v>12</v>
      </c>
      <c r="T60" s="34" t="s">
        <v>12</v>
      </c>
      <c r="U60" s="34">
        <v>0.69</v>
      </c>
      <c r="V60" s="34" t="s">
        <v>12</v>
      </c>
      <c r="W60" s="157" t="s">
        <v>95</v>
      </c>
      <c r="X60" s="158"/>
    </row>
    <row r="61" spans="1:24" s="31" customFormat="1" ht="27" customHeight="1" thickBot="1">
      <c r="A61" s="23" t="s">
        <v>96</v>
      </c>
      <c r="B61" s="47" t="s">
        <v>57</v>
      </c>
      <c r="C61" s="32" t="s">
        <v>93</v>
      </c>
      <c r="D61" s="32">
        <v>0.82</v>
      </c>
      <c r="E61" s="32" t="s">
        <v>12</v>
      </c>
      <c r="F61" s="32" t="s">
        <v>12</v>
      </c>
      <c r="G61" s="32" t="s">
        <v>12</v>
      </c>
      <c r="H61" s="32" t="s">
        <v>12</v>
      </c>
      <c r="I61" s="32"/>
      <c r="J61" s="32" t="s">
        <v>12</v>
      </c>
      <c r="K61" s="32" t="s">
        <v>12</v>
      </c>
      <c r="L61" s="32" t="s">
        <v>12</v>
      </c>
      <c r="M61" s="32" t="s">
        <v>12</v>
      </c>
      <c r="N61" s="32" t="s">
        <v>12</v>
      </c>
      <c r="O61" s="32" t="s">
        <v>12</v>
      </c>
      <c r="P61" s="32" t="s">
        <v>12</v>
      </c>
      <c r="Q61" s="32" t="s">
        <v>12</v>
      </c>
      <c r="R61" s="32" t="s">
        <v>12</v>
      </c>
      <c r="S61" s="32" t="s">
        <v>12</v>
      </c>
      <c r="T61" s="32" t="s">
        <v>12</v>
      </c>
      <c r="U61" s="32">
        <v>0.82</v>
      </c>
      <c r="V61" s="32" t="s">
        <v>12</v>
      </c>
      <c r="W61" s="133" t="s">
        <v>97</v>
      </c>
      <c r="X61" s="134"/>
    </row>
    <row r="62" spans="1:24" s="3" customFormat="1" ht="23.25" customHeight="1" thickBot="1">
      <c r="A62" s="18">
        <v>9.9</v>
      </c>
      <c r="B62" s="47" t="s">
        <v>98</v>
      </c>
      <c r="C62" s="10" t="s">
        <v>12</v>
      </c>
      <c r="D62" s="10" t="s">
        <v>12</v>
      </c>
      <c r="E62" s="10" t="s">
        <v>12</v>
      </c>
      <c r="F62" s="10" t="s">
        <v>12</v>
      </c>
      <c r="G62" s="10" t="s">
        <v>12</v>
      </c>
      <c r="H62" s="10" t="s">
        <v>12</v>
      </c>
      <c r="I62" s="10"/>
      <c r="J62" s="10" t="s">
        <v>12</v>
      </c>
      <c r="K62" s="10" t="s">
        <v>12</v>
      </c>
      <c r="L62" s="10" t="s">
        <v>12</v>
      </c>
      <c r="M62" s="10" t="s">
        <v>12</v>
      </c>
      <c r="N62" s="10" t="s">
        <v>12</v>
      </c>
      <c r="O62" s="10" t="s">
        <v>12</v>
      </c>
      <c r="P62" s="10" t="s">
        <v>12</v>
      </c>
      <c r="Q62" s="10" t="s">
        <v>12</v>
      </c>
      <c r="R62" s="10" t="s">
        <v>12</v>
      </c>
      <c r="S62" s="10" t="s">
        <v>12</v>
      </c>
      <c r="T62" s="10" t="s">
        <v>12</v>
      </c>
      <c r="U62" s="10" t="s">
        <v>12</v>
      </c>
      <c r="V62" s="10" t="s">
        <v>12</v>
      </c>
      <c r="W62" s="155"/>
      <c r="X62" s="156"/>
    </row>
    <row r="63" spans="1:24" s="3" customFormat="1" ht="27" customHeight="1" thickBot="1">
      <c r="A63" s="19" t="s">
        <v>99</v>
      </c>
      <c r="B63" s="47" t="s">
        <v>54</v>
      </c>
      <c r="C63" s="10" t="s">
        <v>100</v>
      </c>
      <c r="D63" s="10">
        <v>4.35</v>
      </c>
      <c r="E63" s="10" t="s">
        <v>12</v>
      </c>
      <c r="F63" s="10" t="s">
        <v>12</v>
      </c>
      <c r="G63" s="10" t="s">
        <v>12</v>
      </c>
      <c r="H63" s="10" t="s">
        <v>12</v>
      </c>
      <c r="I63" s="10"/>
      <c r="J63" s="10" t="s">
        <v>12</v>
      </c>
      <c r="K63" s="10" t="s">
        <v>12</v>
      </c>
      <c r="L63" s="10" t="s">
        <v>12</v>
      </c>
      <c r="M63" s="10" t="s">
        <v>12</v>
      </c>
      <c r="N63" s="10" t="s">
        <v>12</v>
      </c>
      <c r="O63" s="10">
        <v>4.35</v>
      </c>
      <c r="P63" s="10" t="s">
        <v>12</v>
      </c>
      <c r="Q63" s="10" t="s">
        <v>12</v>
      </c>
      <c r="R63" s="10" t="s">
        <v>12</v>
      </c>
      <c r="S63" s="10" t="s">
        <v>12</v>
      </c>
      <c r="T63" s="10" t="s">
        <v>12</v>
      </c>
      <c r="U63" s="10" t="s">
        <v>12</v>
      </c>
      <c r="V63" s="10" t="s">
        <v>12</v>
      </c>
      <c r="W63" s="155" t="s">
        <v>101</v>
      </c>
      <c r="X63" s="156"/>
    </row>
    <row r="64" spans="1:24" s="3" customFormat="1" ht="27" customHeight="1" thickBot="1">
      <c r="A64" s="19" t="s">
        <v>102</v>
      </c>
      <c r="B64" s="47" t="s">
        <v>57</v>
      </c>
      <c r="C64" s="10" t="s">
        <v>100</v>
      </c>
      <c r="D64" s="10">
        <v>5.5</v>
      </c>
      <c r="E64" s="10" t="s">
        <v>12</v>
      </c>
      <c r="F64" s="10" t="s">
        <v>12</v>
      </c>
      <c r="G64" s="10" t="s">
        <v>12</v>
      </c>
      <c r="H64" s="10" t="s">
        <v>12</v>
      </c>
      <c r="I64" s="10"/>
      <c r="J64" s="10" t="s">
        <v>12</v>
      </c>
      <c r="K64" s="10" t="s">
        <v>12</v>
      </c>
      <c r="L64" s="10" t="s">
        <v>12</v>
      </c>
      <c r="M64" s="10" t="s">
        <v>12</v>
      </c>
      <c r="N64" s="10" t="s">
        <v>12</v>
      </c>
      <c r="O64" s="10">
        <v>5.5</v>
      </c>
      <c r="P64" s="10" t="s">
        <v>12</v>
      </c>
      <c r="Q64" s="10" t="s">
        <v>12</v>
      </c>
      <c r="R64" s="10" t="s">
        <v>12</v>
      </c>
      <c r="S64" s="10" t="s">
        <v>12</v>
      </c>
      <c r="T64" s="10" t="s">
        <v>12</v>
      </c>
      <c r="U64" s="10" t="s">
        <v>12</v>
      </c>
      <c r="V64" s="10" t="s">
        <v>12</v>
      </c>
      <c r="W64" s="155" t="s">
        <v>103</v>
      </c>
      <c r="X64" s="156"/>
    </row>
    <row r="65" spans="1:24" s="3" customFormat="1" ht="30.75" customHeight="1" thickBot="1">
      <c r="A65" s="18">
        <v>9.1</v>
      </c>
      <c r="B65" s="47" t="s">
        <v>104</v>
      </c>
      <c r="C65" s="10" t="s">
        <v>105</v>
      </c>
      <c r="D65" s="10" t="s">
        <v>12</v>
      </c>
      <c r="E65" s="10" t="s">
        <v>12</v>
      </c>
      <c r="F65" s="10" t="s">
        <v>12</v>
      </c>
      <c r="G65" s="10" t="s">
        <v>12</v>
      </c>
      <c r="H65" s="10" t="s">
        <v>12</v>
      </c>
      <c r="I65" s="10"/>
      <c r="J65" s="10" t="s">
        <v>12</v>
      </c>
      <c r="K65" s="10" t="s">
        <v>12</v>
      </c>
      <c r="L65" s="10" t="s">
        <v>12</v>
      </c>
      <c r="M65" s="10" t="s">
        <v>12</v>
      </c>
      <c r="N65" s="10" t="s">
        <v>12</v>
      </c>
      <c r="O65" s="10" t="s">
        <v>12</v>
      </c>
      <c r="P65" s="10" t="s">
        <v>12</v>
      </c>
      <c r="Q65" s="10" t="s">
        <v>12</v>
      </c>
      <c r="R65" s="10" t="s">
        <v>12</v>
      </c>
      <c r="S65" s="10" t="s">
        <v>12</v>
      </c>
      <c r="T65" s="10" t="s">
        <v>12</v>
      </c>
      <c r="U65" s="10" t="s">
        <v>12</v>
      </c>
      <c r="V65" s="10" t="s">
        <v>12</v>
      </c>
      <c r="W65" s="155" t="s">
        <v>106</v>
      </c>
      <c r="X65" s="156"/>
    </row>
    <row r="66" spans="1:24" s="3" customFormat="1" ht="24.75" customHeight="1" thickBot="1">
      <c r="A66" s="159" t="s">
        <v>107</v>
      </c>
      <c r="B66" s="161" t="s">
        <v>54</v>
      </c>
      <c r="C66" s="163" t="s">
        <v>105</v>
      </c>
      <c r="D66" s="163">
        <v>30686.73</v>
      </c>
      <c r="E66" s="10" t="s">
        <v>12</v>
      </c>
      <c r="F66" s="10" t="s">
        <v>12</v>
      </c>
      <c r="G66" s="10" t="s">
        <v>12</v>
      </c>
      <c r="H66" s="10" t="s">
        <v>12</v>
      </c>
      <c r="I66" s="10"/>
      <c r="J66" s="10" t="s">
        <v>12</v>
      </c>
      <c r="K66" s="10" t="s">
        <v>12</v>
      </c>
      <c r="L66" s="10" t="s">
        <v>12</v>
      </c>
      <c r="M66" s="10" t="s">
        <v>12</v>
      </c>
      <c r="N66" s="10" t="s">
        <v>12</v>
      </c>
      <c r="O66" s="10" t="s">
        <v>12</v>
      </c>
      <c r="P66" s="10" t="s">
        <v>12</v>
      </c>
      <c r="Q66" s="10" t="s">
        <v>12</v>
      </c>
      <c r="R66" s="10" t="s">
        <v>12</v>
      </c>
      <c r="S66" s="10" t="s">
        <v>12</v>
      </c>
      <c r="T66" s="10" t="s">
        <v>12</v>
      </c>
      <c r="U66" s="10" t="s">
        <v>12</v>
      </c>
      <c r="V66" s="10" t="s">
        <v>12</v>
      </c>
      <c r="W66" s="165" t="s">
        <v>108</v>
      </c>
      <c r="X66" s="166"/>
    </row>
    <row r="67" spans="1:24" s="3" customFormat="1" ht="28.5" customHeight="1" thickBot="1">
      <c r="A67" s="160"/>
      <c r="B67" s="162"/>
      <c r="C67" s="164"/>
      <c r="D67" s="164"/>
      <c r="E67" s="10" t="s">
        <v>12</v>
      </c>
      <c r="F67" s="10" t="s">
        <v>12</v>
      </c>
      <c r="G67" s="10" t="s">
        <v>12</v>
      </c>
      <c r="H67" s="10" t="s">
        <v>12</v>
      </c>
      <c r="I67" s="10"/>
      <c r="J67" s="10" t="s">
        <v>12</v>
      </c>
      <c r="K67" s="10" t="s">
        <v>12</v>
      </c>
      <c r="L67" s="10" t="s">
        <v>12</v>
      </c>
      <c r="M67" s="10" t="s">
        <v>12</v>
      </c>
      <c r="N67" s="10" t="s">
        <v>12</v>
      </c>
      <c r="O67" s="10" t="s">
        <v>12</v>
      </c>
      <c r="P67" s="10" t="s">
        <v>12</v>
      </c>
      <c r="Q67" s="10" t="s">
        <v>12</v>
      </c>
      <c r="R67" s="10" t="s">
        <v>12</v>
      </c>
      <c r="S67" s="10" t="s">
        <v>12</v>
      </c>
      <c r="T67" s="10" t="s">
        <v>12</v>
      </c>
      <c r="U67" s="10" t="s">
        <v>12</v>
      </c>
      <c r="V67" s="10" t="s">
        <v>12</v>
      </c>
      <c r="W67" s="167" t="s">
        <v>109</v>
      </c>
      <c r="X67" s="154"/>
    </row>
    <row r="68" spans="1:24" s="31" customFormat="1" ht="29.25" customHeight="1" thickBot="1">
      <c r="A68" s="144" t="s">
        <v>110</v>
      </c>
      <c r="B68" s="161" t="s">
        <v>57</v>
      </c>
      <c r="C68" s="118" t="s">
        <v>105</v>
      </c>
      <c r="D68" s="118">
        <v>29329.27</v>
      </c>
      <c r="E68" s="32" t="s">
        <v>12</v>
      </c>
      <c r="F68" s="32" t="s">
        <v>12</v>
      </c>
      <c r="G68" s="32" t="s">
        <v>12</v>
      </c>
      <c r="H68" s="32" t="s">
        <v>12</v>
      </c>
      <c r="I68" s="32"/>
      <c r="J68" s="32" t="s">
        <v>12</v>
      </c>
      <c r="K68" s="32" t="s">
        <v>12</v>
      </c>
      <c r="L68" s="32" t="s">
        <v>12</v>
      </c>
      <c r="M68" s="32" t="s">
        <v>12</v>
      </c>
      <c r="N68" s="32" t="s">
        <v>12</v>
      </c>
      <c r="O68" s="32" t="s">
        <v>12</v>
      </c>
      <c r="P68" s="32" t="s">
        <v>12</v>
      </c>
      <c r="Q68" s="32" t="s">
        <v>12</v>
      </c>
      <c r="R68" s="32" t="s">
        <v>12</v>
      </c>
      <c r="S68" s="32" t="s">
        <v>12</v>
      </c>
      <c r="T68" s="32" t="s">
        <v>12</v>
      </c>
      <c r="U68" s="32" t="s">
        <v>12</v>
      </c>
      <c r="V68" s="32" t="s">
        <v>12</v>
      </c>
      <c r="W68" s="140" t="s">
        <v>111</v>
      </c>
      <c r="X68" s="141"/>
    </row>
    <row r="69" spans="1:24" s="31" customFormat="1" ht="27.75" customHeight="1" thickBot="1">
      <c r="A69" s="146"/>
      <c r="B69" s="162"/>
      <c r="C69" s="119"/>
      <c r="D69" s="119"/>
      <c r="E69" s="32" t="s">
        <v>12</v>
      </c>
      <c r="F69" s="32" t="s">
        <v>12</v>
      </c>
      <c r="G69" s="32" t="s">
        <v>12</v>
      </c>
      <c r="H69" s="32" t="s">
        <v>12</v>
      </c>
      <c r="I69" s="32"/>
      <c r="J69" s="32" t="s">
        <v>12</v>
      </c>
      <c r="K69" s="32" t="s">
        <v>12</v>
      </c>
      <c r="L69" s="32" t="s">
        <v>12</v>
      </c>
      <c r="M69" s="32" t="s">
        <v>12</v>
      </c>
      <c r="N69" s="32" t="s">
        <v>12</v>
      </c>
      <c r="O69" s="32" t="s">
        <v>12</v>
      </c>
      <c r="P69" s="32" t="s">
        <v>12</v>
      </c>
      <c r="Q69" s="32" t="s">
        <v>12</v>
      </c>
      <c r="R69" s="32" t="s">
        <v>12</v>
      </c>
      <c r="S69" s="32" t="s">
        <v>12</v>
      </c>
      <c r="T69" s="32" t="s">
        <v>12</v>
      </c>
      <c r="U69" s="32" t="s">
        <v>12</v>
      </c>
      <c r="V69" s="32" t="s">
        <v>12</v>
      </c>
      <c r="W69" s="142" t="s">
        <v>109</v>
      </c>
      <c r="X69" s="143"/>
    </row>
    <row r="70" spans="1:24" s="3" customFormat="1" ht="35.25" customHeight="1" thickBot="1">
      <c r="A70" s="18">
        <v>10</v>
      </c>
      <c r="B70" s="10" t="s">
        <v>112</v>
      </c>
      <c r="C70" s="10" t="s">
        <v>12</v>
      </c>
      <c r="D70" s="39" t="s">
        <v>12</v>
      </c>
      <c r="E70" s="39" t="s">
        <v>12</v>
      </c>
      <c r="F70" s="39" t="s">
        <v>12</v>
      </c>
      <c r="G70" s="39" t="s">
        <v>12</v>
      </c>
      <c r="H70" s="39" t="s">
        <v>12</v>
      </c>
      <c r="I70" s="39"/>
      <c r="J70" s="39" t="s">
        <v>12</v>
      </c>
      <c r="K70" s="39" t="s">
        <v>12</v>
      </c>
      <c r="L70" s="39" t="s">
        <v>12</v>
      </c>
      <c r="M70" s="39" t="s">
        <v>12</v>
      </c>
      <c r="N70" s="39" t="s">
        <v>12</v>
      </c>
      <c r="O70" s="39" t="s">
        <v>12</v>
      </c>
      <c r="P70" s="39" t="s">
        <v>12</v>
      </c>
      <c r="Q70" s="39" t="s">
        <v>12</v>
      </c>
      <c r="R70" s="39" t="s">
        <v>12</v>
      </c>
      <c r="S70" s="39" t="s">
        <v>12</v>
      </c>
      <c r="T70" s="39" t="s">
        <v>12</v>
      </c>
      <c r="U70" s="39" t="s">
        <v>12</v>
      </c>
      <c r="V70" s="39" t="s">
        <v>12</v>
      </c>
      <c r="W70" s="155"/>
      <c r="X70" s="156"/>
    </row>
    <row r="71" spans="1:24" s="5" customFormat="1" ht="45.75" customHeight="1" thickBot="1">
      <c r="A71" s="20">
        <v>10.1</v>
      </c>
      <c r="B71" s="4" t="s">
        <v>113</v>
      </c>
      <c r="C71" s="45" t="s">
        <v>0</v>
      </c>
      <c r="D71" s="74">
        <f aca="true" t="shared" si="2" ref="D71:U71">SUM(D72:D75)</f>
        <v>16699.21</v>
      </c>
      <c r="E71" s="72">
        <f t="shared" si="2"/>
        <v>362.78000000000003</v>
      </c>
      <c r="F71" s="72">
        <f t="shared" si="2"/>
        <v>2123.22</v>
      </c>
      <c r="G71" s="72">
        <f t="shared" si="2"/>
        <v>0</v>
      </c>
      <c r="H71" s="72">
        <f t="shared" si="2"/>
        <v>0</v>
      </c>
      <c r="I71" s="72">
        <f t="shared" si="2"/>
        <v>0</v>
      </c>
      <c r="J71" s="72">
        <f t="shared" si="2"/>
        <v>0</v>
      </c>
      <c r="K71" s="72">
        <f t="shared" si="2"/>
        <v>0</v>
      </c>
      <c r="L71" s="72">
        <f t="shared" si="2"/>
        <v>0</v>
      </c>
      <c r="M71" s="72">
        <f t="shared" si="2"/>
        <v>0</v>
      </c>
      <c r="N71" s="72">
        <f t="shared" si="2"/>
        <v>0</v>
      </c>
      <c r="O71" s="72">
        <f t="shared" si="2"/>
        <v>0</v>
      </c>
      <c r="P71" s="72">
        <f t="shared" si="2"/>
        <v>2017.3499999999995</v>
      </c>
      <c r="Q71" s="72">
        <f t="shared" si="2"/>
        <v>741.07</v>
      </c>
      <c r="R71" s="72">
        <f t="shared" si="2"/>
        <v>0</v>
      </c>
      <c r="S71" s="72">
        <f t="shared" si="2"/>
        <v>0</v>
      </c>
      <c r="T71" s="72">
        <f t="shared" si="2"/>
        <v>0</v>
      </c>
      <c r="U71" s="72">
        <f t="shared" si="2"/>
        <v>7051.76</v>
      </c>
      <c r="V71" s="75">
        <f>SUM(V72:V75)</f>
        <v>4403.03</v>
      </c>
      <c r="W71" s="170" t="s">
        <v>114</v>
      </c>
      <c r="X71" s="156"/>
    </row>
    <row r="72" spans="1:24" s="3" customFormat="1" ht="29.25" customHeight="1" thickBot="1">
      <c r="A72" s="19" t="s">
        <v>115</v>
      </c>
      <c r="B72" s="10" t="s">
        <v>116</v>
      </c>
      <c r="C72" s="46" t="s">
        <v>0</v>
      </c>
      <c r="D72" s="76">
        <f>SUM(E72:V72)</f>
        <v>9181.68</v>
      </c>
      <c r="E72" s="73">
        <f>E90</f>
        <v>109.59</v>
      </c>
      <c r="F72" s="73">
        <f aca="true" t="shared" si="3" ref="F72:V72">F90</f>
        <v>0</v>
      </c>
      <c r="G72" s="73">
        <f t="shared" si="3"/>
        <v>0</v>
      </c>
      <c r="H72" s="73">
        <f t="shared" si="3"/>
        <v>0</v>
      </c>
      <c r="I72" s="73">
        <f t="shared" si="3"/>
        <v>0</v>
      </c>
      <c r="J72" s="73">
        <f t="shared" si="3"/>
        <v>0</v>
      </c>
      <c r="K72" s="73">
        <f t="shared" si="3"/>
        <v>0</v>
      </c>
      <c r="L72" s="73">
        <f t="shared" si="3"/>
        <v>0</v>
      </c>
      <c r="M72" s="73">
        <f t="shared" si="3"/>
        <v>0</v>
      </c>
      <c r="N72" s="73">
        <f t="shared" si="3"/>
        <v>0</v>
      </c>
      <c r="O72" s="73">
        <f t="shared" si="3"/>
        <v>0</v>
      </c>
      <c r="P72" s="73">
        <f t="shared" si="3"/>
        <v>4882.71</v>
      </c>
      <c r="Q72" s="73">
        <f t="shared" si="3"/>
        <v>946.85</v>
      </c>
      <c r="R72" s="73">
        <f t="shared" si="3"/>
        <v>0</v>
      </c>
      <c r="S72" s="73">
        <f t="shared" si="3"/>
        <v>0</v>
      </c>
      <c r="T72" s="73">
        <f t="shared" si="3"/>
        <v>0</v>
      </c>
      <c r="U72" s="73">
        <f t="shared" si="3"/>
        <v>3242.53</v>
      </c>
      <c r="V72" s="73">
        <f t="shared" si="3"/>
        <v>0</v>
      </c>
      <c r="W72" s="170" t="s">
        <v>117</v>
      </c>
      <c r="X72" s="156"/>
    </row>
    <row r="73" spans="1:24" s="3" customFormat="1" ht="29.25" customHeight="1" thickBot="1">
      <c r="A73" s="19" t="s">
        <v>118</v>
      </c>
      <c r="B73" s="10" t="s">
        <v>119</v>
      </c>
      <c r="C73" s="46" t="s">
        <v>0</v>
      </c>
      <c r="D73" s="81">
        <f>SUM(E73:V73)</f>
        <v>37.40000000000003</v>
      </c>
      <c r="E73" s="78">
        <f>E97</f>
        <v>-57.49</v>
      </c>
      <c r="F73" s="78">
        <f aca="true" t="shared" si="4" ref="F73:V73">F97</f>
        <v>0</v>
      </c>
      <c r="G73" s="78">
        <f t="shared" si="4"/>
        <v>0</v>
      </c>
      <c r="H73" s="78">
        <f t="shared" si="4"/>
        <v>0</v>
      </c>
      <c r="I73" s="78">
        <f t="shared" si="4"/>
        <v>0</v>
      </c>
      <c r="J73" s="78">
        <f t="shared" si="4"/>
        <v>0</v>
      </c>
      <c r="K73" s="78">
        <f t="shared" si="4"/>
        <v>0</v>
      </c>
      <c r="L73" s="78">
        <f t="shared" si="4"/>
        <v>0</v>
      </c>
      <c r="M73" s="78">
        <f t="shared" si="4"/>
        <v>0</v>
      </c>
      <c r="N73" s="78">
        <f t="shared" si="4"/>
        <v>0</v>
      </c>
      <c r="O73" s="78">
        <f t="shared" si="4"/>
        <v>0</v>
      </c>
      <c r="P73" s="78">
        <f t="shared" si="4"/>
        <v>340.65000000000003</v>
      </c>
      <c r="Q73" s="78">
        <f t="shared" si="4"/>
        <v>-205.78</v>
      </c>
      <c r="R73" s="78">
        <f t="shared" si="4"/>
        <v>0</v>
      </c>
      <c r="S73" s="78">
        <f t="shared" si="4"/>
        <v>0</v>
      </c>
      <c r="T73" s="78">
        <f t="shared" si="4"/>
        <v>0</v>
      </c>
      <c r="U73" s="78">
        <f t="shared" si="4"/>
        <v>-39.98</v>
      </c>
      <c r="V73" s="78">
        <f t="shared" si="4"/>
        <v>0</v>
      </c>
      <c r="W73" s="170" t="s">
        <v>120</v>
      </c>
      <c r="X73" s="156"/>
    </row>
    <row r="74" spans="1:24" s="3" customFormat="1" ht="29.25" customHeight="1" thickBot="1">
      <c r="A74" s="19" t="s">
        <v>121</v>
      </c>
      <c r="B74" s="10" t="s">
        <v>122</v>
      </c>
      <c r="C74" s="46" t="s">
        <v>0</v>
      </c>
      <c r="D74" s="97">
        <f>SUM(E74:V74)</f>
        <v>7480.129999999999</v>
      </c>
      <c r="E74" s="96">
        <f>E104</f>
        <v>310.68</v>
      </c>
      <c r="F74" s="96">
        <f aca="true" t="shared" si="5" ref="F74:V74">F104</f>
        <v>2123.22</v>
      </c>
      <c r="G74" s="96">
        <f t="shared" si="5"/>
        <v>0</v>
      </c>
      <c r="H74" s="96">
        <f t="shared" si="5"/>
        <v>0</v>
      </c>
      <c r="I74" s="96">
        <f t="shared" si="5"/>
        <v>0</v>
      </c>
      <c r="J74" s="96">
        <f t="shared" si="5"/>
        <v>0</v>
      </c>
      <c r="K74" s="96">
        <f t="shared" si="5"/>
        <v>0</v>
      </c>
      <c r="L74" s="96">
        <f t="shared" si="5"/>
        <v>0</v>
      </c>
      <c r="M74" s="96">
        <f t="shared" si="5"/>
        <v>0</v>
      </c>
      <c r="N74" s="96">
        <f t="shared" si="5"/>
        <v>0</v>
      </c>
      <c r="O74" s="96">
        <f t="shared" si="5"/>
        <v>0</v>
      </c>
      <c r="P74" s="96">
        <f t="shared" si="5"/>
        <v>-3206.01</v>
      </c>
      <c r="Q74" s="96">
        <f t="shared" si="5"/>
        <v>0</v>
      </c>
      <c r="R74" s="96">
        <f t="shared" si="5"/>
        <v>0</v>
      </c>
      <c r="S74" s="96">
        <f t="shared" si="5"/>
        <v>0</v>
      </c>
      <c r="T74" s="96">
        <f t="shared" si="5"/>
        <v>0</v>
      </c>
      <c r="U74" s="96">
        <f t="shared" si="5"/>
        <v>3849.21</v>
      </c>
      <c r="V74" s="96">
        <f t="shared" si="5"/>
        <v>4403.03</v>
      </c>
      <c r="W74" s="170" t="s">
        <v>123</v>
      </c>
      <c r="X74" s="156"/>
    </row>
    <row r="75" spans="1:24" s="3" customFormat="1" ht="29.25" customHeight="1" thickBot="1">
      <c r="A75" s="19" t="s">
        <v>124</v>
      </c>
      <c r="B75" s="10" t="s">
        <v>125</v>
      </c>
      <c r="C75" s="46" t="s">
        <v>0</v>
      </c>
      <c r="D75" s="82">
        <f>SUM(E75:V75)</f>
        <v>0</v>
      </c>
      <c r="E75" s="83">
        <f>E111</f>
        <v>0</v>
      </c>
      <c r="F75" s="83">
        <f aca="true" t="shared" si="6" ref="F75:V75">F111</f>
        <v>0</v>
      </c>
      <c r="G75" s="83">
        <f t="shared" si="6"/>
        <v>0</v>
      </c>
      <c r="H75" s="83">
        <f t="shared" si="6"/>
        <v>0</v>
      </c>
      <c r="I75" s="83">
        <f t="shared" si="6"/>
        <v>0</v>
      </c>
      <c r="J75" s="83">
        <f t="shared" si="6"/>
        <v>0</v>
      </c>
      <c r="K75" s="83">
        <f t="shared" si="6"/>
        <v>0</v>
      </c>
      <c r="L75" s="83">
        <f t="shared" si="6"/>
        <v>0</v>
      </c>
      <c r="M75" s="83">
        <f t="shared" si="6"/>
        <v>0</v>
      </c>
      <c r="N75" s="83">
        <f t="shared" si="6"/>
        <v>0</v>
      </c>
      <c r="O75" s="83">
        <f t="shared" si="6"/>
        <v>0</v>
      </c>
      <c r="P75" s="83">
        <f t="shared" si="6"/>
        <v>0</v>
      </c>
      <c r="Q75" s="83">
        <f t="shared" si="6"/>
        <v>0</v>
      </c>
      <c r="R75" s="83">
        <f t="shared" si="6"/>
        <v>0</v>
      </c>
      <c r="S75" s="83">
        <f t="shared" si="6"/>
        <v>0</v>
      </c>
      <c r="T75" s="83">
        <f t="shared" si="6"/>
        <v>0</v>
      </c>
      <c r="U75" s="83">
        <f t="shared" si="6"/>
        <v>0</v>
      </c>
      <c r="V75" s="83">
        <f t="shared" si="6"/>
        <v>0</v>
      </c>
      <c r="W75" s="170" t="s">
        <v>126</v>
      </c>
      <c r="X75" s="156"/>
    </row>
    <row r="76" spans="1:24" s="3" customFormat="1" ht="23.25" customHeight="1">
      <c r="A76" s="171" t="s">
        <v>154</v>
      </c>
      <c r="B76" s="118" t="s">
        <v>1</v>
      </c>
      <c r="C76" s="173" t="s">
        <v>0</v>
      </c>
      <c r="D76" s="84"/>
      <c r="E76" s="85"/>
      <c r="F76" s="85"/>
      <c r="G76" s="86"/>
      <c r="H76" s="85"/>
      <c r="I76" s="86"/>
      <c r="J76" s="85"/>
      <c r="K76" s="86"/>
      <c r="L76" s="85"/>
      <c r="M76" s="86"/>
      <c r="N76" s="85"/>
      <c r="O76" s="86"/>
      <c r="P76" s="85"/>
      <c r="Q76" s="86"/>
      <c r="R76" s="85"/>
      <c r="S76" s="86"/>
      <c r="T76" s="85"/>
      <c r="U76" s="86"/>
      <c r="V76" s="85"/>
      <c r="W76" s="175" t="s">
        <v>37</v>
      </c>
      <c r="X76" s="166"/>
    </row>
    <row r="77" spans="1:24" s="3" customFormat="1" ht="23.25" customHeight="1">
      <c r="A77" s="172"/>
      <c r="B77" s="139"/>
      <c r="C77" s="174"/>
      <c r="D77" s="87">
        <f aca="true" t="shared" si="7" ref="D77:D88">SUM(E77:V77)</f>
        <v>0</v>
      </c>
      <c r="E77" s="88">
        <v>0</v>
      </c>
      <c r="F77" s="88">
        <v>0</v>
      </c>
      <c r="G77" s="89">
        <v>0</v>
      </c>
      <c r="H77" s="88">
        <v>0</v>
      </c>
      <c r="I77" s="89">
        <v>0</v>
      </c>
      <c r="J77" s="88">
        <v>0</v>
      </c>
      <c r="K77" s="89">
        <v>0</v>
      </c>
      <c r="L77" s="88">
        <v>0</v>
      </c>
      <c r="M77" s="89">
        <v>0</v>
      </c>
      <c r="N77" s="88">
        <v>0</v>
      </c>
      <c r="O77" s="89">
        <v>0</v>
      </c>
      <c r="P77" s="88">
        <v>0</v>
      </c>
      <c r="Q77" s="89">
        <v>0</v>
      </c>
      <c r="R77" s="88">
        <v>0</v>
      </c>
      <c r="S77" s="89">
        <v>0</v>
      </c>
      <c r="T77" s="88">
        <v>0</v>
      </c>
      <c r="U77" s="89">
        <v>0</v>
      </c>
      <c r="V77" s="88">
        <v>0</v>
      </c>
      <c r="W77" s="168" t="s">
        <v>38</v>
      </c>
      <c r="X77" s="169"/>
    </row>
    <row r="78" spans="1:24" s="3" customFormat="1" ht="23.25" customHeight="1">
      <c r="A78" s="172"/>
      <c r="B78" s="139"/>
      <c r="C78" s="174"/>
      <c r="D78" s="87">
        <f t="shared" si="7"/>
        <v>0</v>
      </c>
      <c r="E78" s="88">
        <v>0</v>
      </c>
      <c r="F78" s="88">
        <v>0</v>
      </c>
      <c r="G78" s="89">
        <v>0</v>
      </c>
      <c r="H78" s="88">
        <v>0</v>
      </c>
      <c r="I78" s="89">
        <v>0</v>
      </c>
      <c r="J78" s="88">
        <v>0</v>
      </c>
      <c r="K78" s="89">
        <v>0</v>
      </c>
      <c r="L78" s="88">
        <v>0</v>
      </c>
      <c r="M78" s="89">
        <v>0</v>
      </c>
      <c r="N78" s="88">
        <v>0</v>
      </c>
      <c r="O78" s="89">
        <v>0</v>
      </c>
      <c r="P78" s="88">
        <v>0</v>
      </c>
      <c r="Q78" s="89">
        <v>0</v>
      </c>
      <c r="R78" s="88">
        <v>0</v>
      </c>
      <c r="S78" s="89">
        <v>0</v>
      </c>
      <c r="T78" s="88">
        <v>0</v>
      </c>
      <c r="U78" s="89">
        <v>0</v>
      </c>
      <c r="V78" s="88">
        <v>0</v>
      </c>
      <c r="W78" s="168" t="s">
        <v>39</v>
      </c>
      <c r="X78" s="169"/>
    </row>
    <row r="79" spans="1:24" s="3" customFormat="1" ht="23.25" customHeight="1">
      <c r="A79" s="172"/>
      <c r="B79" s="139"/>
      <c r="C79" s="174"/>
      <c r="D79" s="87">
        <f t="shared" si="7"/>
        <v>0</v>
      </c>
      <c r="E79" s="88">
        <f aca="true" t="shared" si="8" ref="E79:V79">E95+E102+E109+E116</f>
        <v>0</v>
      </c>
      <c r="F79" s="88">
        <f t="shared" si="8"/>
        <v>0</v>
      </c>
      <c r="G79" s="89">
        <f t="shared" si="8"/>
        <v>0</v>
      </c>
      <c r="H79" s="88">
        <f t="shared" si="8"/>
        <v>0</v>
      </c>
      <c r="I79" s="89">
        <f t="shared" si="8"/>
        <v>0</v>
      </c>
      <c r="J79" s="88">
        <f t="shared" si="8"/>
        <v>0</v>
      </c>
      <c r="K79" s="89">
        <f t="shared" si="8"/>
        <v>0</v>
      </c>
      <c r="L79" s="88">
        <f t="shared" si="8"/>
        <v>0</v>
      </c>
      <c r="M79" s="89">
        <f t="shared" si="8"/>
        <v>0</v>
      </c>
      <c r="N79" s="88">
        <f t="shared" si="8"/>
        <v>0</v>
      </c>
      <c r="O79" s="89">
        <f t="shared" si="8"/>
        <v>0</v>
      </c>
      <c r="P79" s="88">
        <f t="shared" si="8"/>
        <v>0</v>
      </c>
      <c r="Q79" s="89">
        <f t="shared" si="8"/>
        <v>0</v>
      </c>
      <c r="R79" s="88">
        <f t="shared" si="8"/>
        <v>0</v>
      </c>
      <c r="S79" s="89">
        <f t="shared" si="8"/>
        <v>0</v>
      </c>
      <c r="T79" s="88">
        <f t="shared" si="8"/>
        <v>0</v>
      </c>
      <c r="U79" s="89">
        <f t="shared" si="8"/>
        <v>0</v>
      </c>
      <c r="V79" s="88">
        <f t="shared" si="8"/>
        <v>0</v>
      </c>
      <c r="W79" s="168" t="s">
        <v>40</v>
      </c>
      <c r="X79" s="169"/>
    </row>
    <row r="80" spans="1:24" s="3" customFormat="1" ht="23.25" customHeight="1">
      <c r="A80" s="172"/>
      <c r="B80" s="139"/>
      <c r="C80" s="174"/>
      <c r="D80" s="87">
        <f t="shared" si="7"/>
        <v>0</v>
      </c>
      <c r="E80" s="88">
        <v>0</v>
      </c>
      <c r="F80" s="88">
        <v>0</v>
      </c>
      <c r="G80" s="89">
        <v>0</v>
      </c>
      <c r="H80" s="88">
        <v>0</v>
      </c>
      <c r="I80" s="89">
        <v>0</v>
      </c>
      <c r="J80" s="88">
        <v>0</v>
      </c>
      <c r="K80" s="89">
        <v>0</v>
      </c>
      <c r="L80" s="88">
        <v>0</v>
      </c>
      <c r="M80" s="89">
        <v>0</v>
      </c>
      <c r="N80" s="88">
        <v>0</v>
      </c>
      <c r="O80" s="89">
        <v>0</v>
      </c>
      <c r="P80" s="88">
        <v>0</v>
      </c>
      <c r="Q80" s="89">
        <v>0</v>
      </c>
      <c r="R80" s="88">
        <v>0</v>
      </c>
      <c r="S80" s="89">
        <v>0</v>
      </c>
      <c r="T80" s="88">
        <v>0</v>
      </c>
      <c r="U80" s="89">
        <v>0</v>
      </c>
      <c r="V80" s="88">
        <v>0</v>
      </c>
      <c r="W80" s="168" t="s">
        <v>41</v>
      </c>
      <c r="X80" s="169"/>
    </row>
    <row r="81" spans="1:24" s="3" customFormat="1" ht="23.25" customHeight="1">
      <c r="A81" s="172"/>
      <c r="B81" s="139"/>
      <c r="C81" s="174"/>
      <c r="D81" s="87">
        <f t="shared" si="7"/>
        <v>0</v>
      </c>
      <c r="E81" s="88">
        <v>0</v>
      </c>
      <c r="F81" s="88">
        <v>0</v>
      </c>
      <c r="G81" s="89">
        <v>0</v>
      </c>
      <c r="H81" s="88">
        <v>0</v>
      </c>
      <c r="I81" s="89">
        <v>0</v>
      </c>
      <c r="J81" s="88">
        <v>0</v>
      </c>
      <c r="K81" s="89">
        <v>0</v>
      </c>
      <c r="L81" s="88">
        <v>0</v>
      </c>
      <c r="M81" s="89">
        <v>0</v>
      </c>
      <c r="N81" s="88">
        <v>0</v>
      </c>
      <c r="O81" s="89">
        <v>0</v>
      </c>
      <c r="P81" s="88">
        <v>0</v>
      </c>
      <c r="Q81" s="89">
        <v>0</v>
      </c>
      <c r="R81" s="88">
        <v>0</v>
      </c>
      <c r="S81" s="89">
        <v>0</v>
      </c>
      <c r="T81" s="88">
        <v>0</v>
      </c>
      <c r="U81" s="89">
        <v>0</v>
      </c>
      <c r="V81" s="88">
        <v>0</v>
      </c>
      <c r="W81" s="168" t="s">
        <v>42</v>
      </c>
      <c r="X81" s="169"/>
    </row>
    <row r="82" spans="1:24" s="3" customFormat="1" ht="23.25" customHeight="1">
      <c r="A82" s="172"/>
      <c r="B82" s="139"/>
      <c r="C82" s="174"/>
      <c r="D82" s="87">
        <f t="shared" si="7"/>
        <v>0</v>
      </c>
      <c r="E82" s="88">
        <v>0</v>
      </c>
      <c r="F82" s="88">
        <v>0</v>
      </c>
      <c r="G82" s="89">
        <v>0</v>
      </c>
      <c r="H82" s="88">
        <v>0</v>
      </c>
      <c r="I82" s="89">
        <v>0</v>
      </c>
      <c r="J82" s="88">
        <v>0</v>
      </c>
      <c r="K82" s="89">
        <v>0</v>
      </c>
      <c r="L82" s="88">
        <v>0</v>
      </c>
      <c r="M82" s="89">
        <v>0</v>
      </c>
      <c r="N82" s="88">
        <v>0</v>
      </c>
      <c r="O82" s="89">
        <v>0</v>
      </c>
      <c r="P82" s="88">
        <v>0</v>
      </c>
      <c r="Q82" s="89">
        <v>0</v>
      </c>
      <c r="R82" s="88">
        <v>0</v>
      </c>
      <c r="S82" s="89">
        <v>0</v>
      </c>
      <c r="T82" s="88">
        <v>0</v>
      </c>
      <c r="U82" s="89">
        <v>0</v>
      </c>
      <c r="V82" s="88">
        <v>0</v>
      </c>
      <c r="W82" s="168" t="s">
        <v>43</v>
      </c>
      <c r="X82" s="169"/>
    </row>
    <row r="83" spans="1:24" s="3" customFormat="1" ht="23.25" customHeight="1">
      <c r="A83" s="172"/>
      <c r="B83" s="139"/>
      <c r="C83" s="174"/>
      <c r="D83" s="87">
        <f t="shared" si="7"/>
        <v>0</v>
      </c>
      <c r="E83" s="88">
        <v>0</v>
      </c>
      <c r="F83" s="88">
        <v>0</v>
      </c>
      <c r="G83" s="89">
        <v>0</v>
      </c>
      <c r="H83" s="88">
        <v>0</v>
      </c>
      <c r="I83" s="89">
        <v>0</v>
      </c>
      <c r="J83" s="88">
        <v>0</v>
      </c>
      <c r="K83" s="89">
        <v>0</v>
      </c>
      <c r="L83" s="88">
        <v>0</v>
      </c>
      <c r="M83" s="89">
        <v>0</v>
      </c>
      <c r="N83" s="88">
        <v>0</v>
      </c>
      <c r="O83" s="89">
        <v>0</v>
      </c>
      <c r="P83" s="88">
        <v>0</v>
      </c>
      <c r="Q83" s="89">
        <v>0</v>
      </c>
      <c r="R83" s="88">
        <v>0</v>
      </c>
      <c r="S83" s="89">
        <v>0</v>
      </c>
      <c r="T83" s="88">
        <v>0</v>
      </c>
      <c r="U83" s="89">
        <v>0</v>
      </c>
      <c r="V83" s="88">
        <v>0</v>
      </c>
      <c r="W83" s="168" t="s">
        <v>44</v>
      </c>
      <c r="X83" s="169"/>
    </row>
    <row r="84" spans="1:24" s="3" customFormat="1" ht="23.25" customHeight="1">
      <c r="A84" s="172"/>
      <c r="B84" s="139"/>
      <c r="C84" s="174"/>
      <c r="D84" s="87">
        <f t="shared" si="7"/>
        <v>1707.4099999999999</v>
      </c>
      <c r="E84" s="88">
        <f>E92+E99+E106+E113</f>
        <v>0</v>
      </c>
      <c r="F84" s="88">
        <f aca="true" t="shared" si="9" ref="F84:V84">F92+F99+F106+F113</f>
        <v>0</v>
      </c>
      <c r="G84" s="89">
        <f t="shared" si="9"/>
        <v>0</v>
      </c>
      <c r="H84" s="88">
        <f t="shared" si="9"/>
        <v>0</v>
      </c>
      <c r="I84" s="89">
        <f t="shared" si="9"/>
        <v>0</v>
      </c>
      <c r="J84" s="88">
        <f t="shared" si="9"/>
        <v>0</v>
      </c>
      <c r="K84" s="89">
        <f t="shared" si="9"/>
        <v>0</v>
      </c>
      <c r="L84" s="88">
        <f t="shared" si="9"/>
        <v>0</v>
      </c>
      <c r="M84" s="89">
        <f t="shared" si="9"/>
        <v>0</v>
      </c>
      <c r="N84" s="88">
        <f t="shared" si="9"/>
        <v>0</v>
      </c>
      <c r="O84" s="89">
        <f t="shared" si="9"/>
        <v>0</v>
      </c>
      <c r="P84" s="88">
        <f t="shared" si="9"/>
        <v>0</v>
      </c>
      <c r="Q84" s="89">
        <f t="shared" si="9"/>
        <v>0</v>
      </c>
      <c r="R84" s="88">
        <f t="shared" si="9"/>
        <v>0</v>
      </c>
      <c r="S84" s="89">
        <f t="shared" si="9"/>
        <v>0</v>
      </c>
      <c r="T84" s="88">
        <f t="shared" si="9"/>
        <v>0</v>
      </c>
      <c r="U84" s="89">
        <f t="shared" si="9"/>
        <v>1707.4099999999999</v>
      </c>
      <c r="V84" s="88">
        <f t="shared" si="9"/>
        <v>0</v>
      </c>
      <c r="W84" s="168" t="s">
        <v>45</v>
      </c>
      <c r="X84" s="169"/>
    </row>
    <row r="85" spans="1:24" s="3" customFormat="1" ht="23.25" customHeight="1">
      <c r="A85" s="172"/>
      <c r="B85" s="139"/>
      <c r="C85" s="174"/>
      <c r="D85" s="87">
        <f t="shared" si="7"/>
        <v>3997.6200000000003</v>
      </c>
      <c r="E85" s="88">
        <f>E91+E98+E105+E112</f>
        <v>0</v>
      </c>
      <c r="F85" s="88">
        <f aca="true" t="shared" si="10" ref="F85:L85">F91+F98+F105+F112</f>
        <v>0</v>
      </c>
      <c r="G85" s="89">
        <f t="shared" si="10"/>
        <v>0</v>
      </c>
      <c r="H85" s="88">
        <f t="shared" si="10"/>
        <v>0</v>
      </c>
      <c r="I85" s="89">
        <f t="shared" si="10"/>
        <v>0</v>
      </c>
      <c r="J85" s="88">
        <f t="shared" si="10"/>
        <v>0</v>
      </c>
      <c r="K85" s="89">
        <f t="shared" si="10"/>
        <v>0</v>
      </c>
      <c r="L85" s="88">
        <f t="shared" si="10"/>
        <v>0</v>
      </c>
      <c r="M85" s="89">
        <f aca="true" t="shared" si="11" ref="M85:V85">M91+M98+M105+M112</f>
        <v>0</v>
      </c>
      <c r="N85" s="88">
        <f t="shared" si="11"/>
        <v>0</v>
      </c>
      <c r="O85" s="89">
        <f t="shared" si="11"/>
        <v>0</v>
      </c>
      <c r="P85" s="88">
        <f t="shared" si="11"/>
        <v>0</v>
      </c>
      <c r="Q85" s="89">
        <f t="shared" si="11"/>
        <v>741.07</v>
      </c>
      <c r="R85" s="88">
        <f t="shared" si="11"/>
        <v>0</v>
      </c>
      <c r="S85" s="89">
        <f t="shared" si="11"/>
        <v>0</v>
      </c>
      <c r="T85" s="88">
        <f t="shared" si="11"/>
        <v>0</v>
      </c>
      <c r="U85" s="89">
        <f t="shared" si="11"/>
        <v>3256.55</v>
      </c>
      <c r="V85" s="88">
        <f t="shared" si="11"/>
        <v>0</v>
      </c>
      <c r="W85" s="168" t="s">
        <v>46</v>
      </c>
      <c r="X85" s="169"/>
    </row>
    <row r="86" spans="1:24" s="3" customFormat="1" ht="23.25" customHeight="1">
      <c r="A86" s="172"/>
      <c r="B86" s="139"/>
      <c r="C86" s="174"/>
      <c r="D86" s="87">
        <f t="shared" si="7"/>
        <v>0</v>
      </c>
      <c r="E86" s="88">
        <v>0</v>
      </c>
      <c r="F86" s="88">
        <v>0</v>
      </c>
      <c r="G86" s="89">
        <v>0</v>
      </c>
      <c r="H86" s="88">
        <v>0</v>
      </c>
      <c r="I86" s="89">
        <v>0</v>
      </c>
      <c r="J86" s="88">
        <v>0</v>
      </c>
      <c r="K86" s="89">
        <v>0</v>
      </c>
      <c r="L86" s="88">
        <v>0</v>
      </c>
      <c r="M86" s="89">
        <v>0</v>
      </c>
      <c r="N86" s="88">
        <v>0</v>
      </c>
      <c r="O86" s="89">
        <v>0</v>
      </c>
      <c r="P86" s="88">
        <v>0</v>
      </c>
      <c r="Q86" s="89">
        <v>0</v>
      </c>
      <c r="R86" s="88">
        <v>0</v>
      </c>
      <c r="S86" s="89">
        <v>0</v>
      </c>
      <c r="T86" s="88">
        <v>0</v>
      </c>
      <c r="U86" s="89">
        <v>0</v>
      </c>
      <c r="V86" s="88">
        <v>0</v>
      </c>
      <c r="W86" s="168" t="s">
        <v>47</v>
      </c>
      <c r="X86" s="169"/>
    </row>
    <row r="87" spans="1:24" s="3" customFormat="1" ht="23.25" customHeight="1">
      <c r="A87" s="172"/>
      <c r="B87" s="139"/>
      <c r="C87" s="174"/>
      <c r="D87" s="87">
        <f t="shared" si="7"/>
        <v>362.78000000000003</v>
      </c>
      <c r="E87" s="88">
        <f>E96+E103+E110+E117</f>
        <v>362.78000000000003</v>
      </c>
      <c r="F87" s="88">
        <f aca="true" t="shared" si="12" ref="F87:V87">F96+F103+F110+F117</f>
        <v>0</v>
      </c>
      <c r="G87" s="89">
        <f t="shared" si="12"/>
        <v>0</v>
      </c>
      <c r="H87" s="88">
        <f t="shared" si="12"/>
        <v>0</v>
      </c>
      <c r="I87" s="89">
        <f t="shared" si="12"/>
        <v>0</v>
      </c>
      <c r="J87" s="88">
        <f t="shared" si="12"/>
        <v>0</v>
      </c>
      <c r="K87" s="89">
        <f t="shared" si="12"/>
        <v>0</v>
      </c>
      <c r="L87" s="88">
        <f t="shared" si="12"/>
        <v>0</v>
      </c>
      <c r="M87" s="89">
        <f t="shared" si="12"/>
        <v>0</v>
      </c>
      <c r="N87" s="88">
        <f t="shared" si="12"/>
        <v>0</v>
      </c>
      <c r="O87" s="89">
        <f t="shared" si="12"/>
        <v>0</v>
      </c>
      <c r="P87" s="88">
        <f t="shared" si="12"/>
        <v>0</v>
      </c>
      <c r="Q87" s="89">
        <f t="shared" si="12"/>
        <v>0</v>
      </c>
      <c r="R87" s="88">
        <f t="shared" si="12"/>
        <v>0</v>
      </c>
      <c r="S87" s="89">
        <f t="shared" si="12"/>
        <v>0</v>
      </c>
      <c r="T87" s="88">
        <f t="shared" si="12"/>
        <v>0</v>
      </c>
      <c r="U87" s="89">
        <f t="shared" si="12"/>
        <v>0</v>
      </c>
      <c r="V87" s="88">
        <f t="shared" si="12"/>
        <v>0</v>
      </c>
      <c r="W87" s="168" t="s">
        <v>48</v>
      </c>
      <c r="X87" s="169"/>
    </row>
    <row r="88" spans="1:24" s="3" customFormat="1" ht="23.25" customHeight="1">
      <c r="A88" s="172"/>
      <c r="B88" s="139"/>
      <c r="C88" s="174"/>
      <c r="D88" s="87">
        <f t="shared" si="7"/>
        <v>10631.4</v>
      </c>
      <c r="E88" s="88">
        <f>E93+E100+E107+E114+E94+E101+E108+E115</f>
        <v>0</v>
      </c>
      <c r="F88" s="88">
        <f aca="true" t="shared" si="13" ref="F88:V88">F93+F100+F107+F114+F94+F101+F108+F115</f>
        <v>2123.22</v>
      </c>
      <c r="G88" s="88">
        <f t="shared" si="13"/>
        <v>0</v>
      </c>
      <c r="H88" s="88">
        <f t="shared" si="13"/>
        <v>0</v>
      </c>
      <c r="I88" s="88">
        <f t="shared" si="13"/>
        <v>0</v>
      </c>
      <c r="J88" s="88">
        <f t="shared" si="13"/>
        <v>0</v>
      </c>
      <c r="K88" s="88">
        <f t="shared" si="13"/>
        <v>0</v>
      </c>
      <c r="L88" s="88">
        <f t="shared" si="13"/>
        <v>0</v>
      </c>
      <c r="M88" s="88">
        <f t="shared" si="13"/>
        <v>0</v>
      </c>
      <c r="N88" s="88">
        <f t="shared" si="13"/>
        <v>0</v>
      </c>
      <c r="O88" s="88">
        <f t="shared" si="13"/>
        <v>0</v>
      </c>
      <c r="P88" s="88">
        <f t="shared" si="13"/>
        <v>2017.35</v>
      </c>
      <c r="Q88" s="88">
        <f t="shared" si="13"/>
        <v>0</v>
      </c>
      <c r="R88" s="88">
        <f t="shared" si="13"/>
        <v>0</v>
      </c>
      <c r="S88" s="88">
        <f t="shared" si="13"/>
        <v>0</v>
      </c>
      <c r="T88" s="88">
        <f t="shared" si="13"/>
        <v>0</v>
      </c>
      <c r="U88" s="88">
        <f t="shared" si="13"/>
        <v>2087.8</v>
      </c>
      <c r="V88" s="88">
        <f t="shared" si="13"/>
        <v>4403.03</v>
      </c>
      <c r="W88" s="168" t="s">
        <v>127</v>
      </c>
      <c r="X88" s="169"/>
    </row>
    <row r="89" spans="1:24" s="3" customFormat="1" ht="36" customHeight="1" thickBot="1">
      <c r="A89" s="172"/>
      <c r="B89" s="139"/>
      <c r="C89" s="174"/>
      <c r="D89" s="90"/>
      <c r="E89" s="91"/>
      <c r="F89" s="91"/>
      <c r="G89" s="92"/>
      <c r="H89" s="91"/>
      <c r="I89" s="92"/>
      <c r="J89" s="91"/>
      <c r="K89" s="92"/>
      <c r="L89" s="91"/>
      <c r="M89" s="92"/>
      <c r="N89" s="91"/>
      <c r="O89" s="92"/>
      <c r="P89" s="91"/>
      <c r="Q89" s="92"/>
      <c r="R89" s="91"/>
      <c r="S89" s="92"/>
      <c r="T89" s="91"/>
      <c r="U89" s="92"/>
      <c r="V89" s="91"/>
      <c r="W89" s="168" t="s">
        <v>50</v>
      </c>
      <c r="X89" s="169"/>
    </row>
    <row r="90" spans="1:24" s="28" customFormat="1" ht="24" customHeight="1">
      <c r="A90" s="176" t="s">
        <v>156</v>
      </c>
      <c r="B90" s="26" t="s">
        <v>116</v>
      </c>
      <c r="C90" s="65" t="s">
        <v>0</v>
      </c>
      <c r="D90" s="99">
        <f aca="true" t="shared" si="14" ref="D90:D117">SUM(E90:V90)</f>
        <v>9181.68</v>
      </c>
      <c r="E90" s="99">
        <f>E91+E92+E93+E94+E95+E96</f>
        <v>109.59</v>
      </c>
      <c r="F90" s="99">
        <f aca="true" t="shared" si="15" ref="F90:V90">F91+F92+F93+F94+F95+F96</f>
        <v>0</v>
      </c>
      <c r="G90" s="99">
        <f t="shared" si="15"/>
        <v>0</v>
      </c>
      <c r="H90" s="99">
        <f t="shared" si="15"/>
        <v>0</v>
      </c>
      <c r="I90" s="99">
        <f t="shared" si="15"/>
        <v>0</v>
      </c>
      <c r="J90" s="99">
        <f t="shared" si="15"/>
        <v>0</v>
      </c>
      <c r="K90" s="99">
        <f t="shared" si="15"/>
        <v>0</v>
      </c>
      <c r="L90" s="99">
        <f t="shared" si="15"/>
        <v>0</v>
      </c>
      <c r="M90" s="99">
        <f t="shared" si="15"/>
        <v>0</v>
      </c>
      <c r="N90" s="99">
        <f t="shared" si="15"/>
        <v>0</v>
      </c>
      <c r="O90" s="99">
        <f t="shared" si="15"/>
        <v>0</v>
      </c>
      <c r="P90" s="99">
        <f t="shared" si="15"/>
        <v>4882.71</v>
      </c>
      <c r="Q90" s="99">
        <f t="shared" si="15"/>
        <v>946.85</v>
      </c>
      <c r="R90" s="99">
        <f t="shared" si="15"/>
        <v>0</v>
      </c>
      <c r="S90" s="99">
        <f t="shared" si="15"/>
        <v>0</v>
      </c>
      <c r="T90" s="99">
        <f t="shared" si="15"/>
        <v>0</v>
      </c>
      <c r="U90" s="99">
        <f t="shared" si="15"/>
        <v>3242.53</v>
      </c>
      <c r="V90" s="99">
        <f t="shared" si="15"/>
        <v>0</v>
      </c>
      <c r="W90" s="43"/>
      <c r="X90" s="37"/>
    </row>
    <row r="91" spans="1:24" ht="24" customHeight="1">
      <c r="A91" s="177"/>
      <c r="B91" s="29" t="s">
        <v>147</v>
      </c>
      <c r="C91" s="60" t="s">
        <v>0</v>
      </c>
      <c r="D91" s="98">
        <f t="shared" si="14"/>
        <v>3374.72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2427.87</v>
      </c>
      <c r="Q91" s="11">
        <v>946.85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44"/>
      <c r="X91" s="71"/>
    </row>
    <row r="92" spans="1:24" ht="24" customHeight="1">
      <c r="A92" s="177"/>
      <c r="B92" s="29" t="s">
        <v>146</v>
      </c>
      <c r="C92" s="60" t="s">
        <v>0</v>
      </c>
      <c r="D92" s="98">
        <f t="shared" si="14"/>
        <v>3585.53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2454.84</v>
      </c>
      <c r="Q92" s="11">
        <v>0</v>
      </c>
      <c r="R92" s="11">
        <v>0</v>
      </c>
      <c r="S92" s="11">
        <v>0</v>
      </c>
      <c r="T92" s="11">
        <v>0</v>
      </c>
      <c r="U92" s="11">
        <v>1130.69</v>
      </c>
      <c r="V92" s="11">
        <v>0</v>
      </c>
      <c r="W92" s="44"/>
      <c r="X92" s="38"/>
    </row>
    <row r="93" spans="1:24" ht="24" customHeight="1">
      <c r="A93" s="177"/>
      <c r="B93" s="29" t="s">
        <v>143</v>
      </c>
      <c r="C93" s="60" t="s">
        <v>0</v>
      </c>
      <c r="D93" s="98">
        <f t="shared" si="14"/>
        <v>2111.84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2111.84</v>
      </c>
      <c r="V93" s="11">
        <v>0</v>
      </c>
      <c r="W93" s="44"/>
      <c r="X93" s="38"/>
    </row>
    <row r="94" spans="1:24" s="31" customFormat="1" ht="24" customHeight="1">
      <c r="A94" s="177"/>
      <c r="B94" s="29" t="s">
        <v>163</v>
      </c>
      <c r="C94" s="60" t="s">
        <v>0</v>
      </c>
      <c r="D94" s="98">
        <f t="shared" si="14"/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44"/>
      <c r="X94" s="38"/>
    </row>
    <row r="95" spans="1:24" ht="24" customHeight="1">
      <c r="A95" s="177"/>
      <c r="B95" s="29" t="s">
        <v>144</v>
      </c>
      <c r="C95" s="60" t="s">
        <v>0</v>
      </c>
      <c r="D95" s="98">
        <f t="shared" si="14"/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50"/>
      <c r="X95" s="51"/>
    </row>
    <row r="96" spans="1:24" s="31" customFormat="1" ht="24" customHeight="1" thickBot="1">
      <c r="A96" s="42"/>
      <c r="B96" s="30" t="s">
        <v>142</v>
      </c>
      <c r="C96" s="66" t="s">
        <v>0</v>
      </c>
      <c r="D96" s="98">
        <f t="shared" si="14"/>
        <v>109.59</v>
      </c>
      <c r="E96" s="40">
        <v>109.59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50"/>
      <c r="X96" s="51"/>
    </row>
    <row r="97" spans="1:24" s="5" customFormat="1" ht="24" customHeight="1">
      <c r="A97" s="178" t="s">
        <v>157</v>
      </c>
      <c r="B97" s="63" t="s">
        <v>119</v>
      </c>
      <c r="C97" s="64" t="s">
        <v>0</v>
      </c>
      <c r="D97" s="100">
        <f t="shared" si="14"/>
        <v>37.40000000000003</v>
      </c>
      <c r="E97" s="77">
        <f>E98+E99+E100+E101+E102+E103</f>
        <v>-57.49</v>
      </c>
      <c r="F97" s="77">
        <f aca="true" t="shared" si="16" ref="F97:V97">F98+F99+F100+F101+F102+F103</f>
        <v>0</v>
      </c>
      <c r="G97" s="77">
        <f t="shared" si="16"/>
        <v>0</v>
      </c>
      <c r="H97" s="77">
        <f t="shared" si="16"/>
        <v>0</v>
      </c>
      <c r="I97" s="77">
        <f t="shared" si="16"/>
        <v>0</v>
      </c>
      <c r="J97" s="77">
        <f t="shared" si="16"/>
        <v>0</v>
      </c>
      <c r="K97" s="77">
        <f t="shared" si="16"/>
        <v>0</v>
      </c>
      <c r="L97" s="77">
        <f t="shared" si="16"/>
        <v>0</v>
      </c>
      <c r="M97" s="77">
        <f t="shared" si="16"/>
        <v>0</v>
      </c>
      <c r="N97" s="77">
        <f t="shared" si="16"/>
        <v>0</v>
      </c>
      <c r="O97" s="77">
        <f t="shared" si="16"/>
        <v>0</v>
      </c>
      <c r="P97" s="77">
        <f t="shared" si="16"/>
        <v>340.65000000000003</v>
      </c>
      <c r="Q97" s="77">
        <f t="shared" si="16"/>
        <v>-205.78</v>
      </c>
      <c r="R97" s="77">
        <f t="shared" si="16"/>
        <v>0</v>
      </c>
      <c r="S97" s="77">
        <f t="shared" si="16"/>
        <v>0</v>
      </c>
      <c r="T97" s="77">
        <f t="shared" si="16"/>
        <v>0</v>
      </c>
      <c r="U97" s="77">
        <f t="shared" si="16"/>
        <v>-39.98</v>
      </c>
      <c r="V97" s="77">
        <f t="shared" si="16"/>
        <v>0</v>
      </c>
      <c r="W97" s="52"/>
      <c r="X97" s="53"/>
    </row>
    <row r="98" spans="1:24" s="3" customFormat="1" ht="24" customHeight="1">
      <c r="A98" s="178"/>
      <c r="B98" s="62" t="s">
        <v>147</v>
      </c>
      <c r="C98" s="61" t="s">
        <v>0</v>
      </c>
      <c r="D98" s="98">
        <f t="shared" si="14"/>
        <v>-205.78</v>
      </c>
      <c r="E98" s="79">
        <v>0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79">
        <v>0</v>
      </c>
      <c r="O98" s="79">
        <v>0</v>
      </c>
      <c r="P98" s="79">
        <v>0</v>
      </c>
      <c r="Q98" s="79">
        <v>-205.78</v>
      </c>
      <c r="R98" s="79">
        <v>0</v>
      </c>
      <c r="S98" s="79">
        <v>0</v>
      </c>
      <c r="T98" s="79">
        <v>0</v>
      </c>
      <c r="U98" s="79">
        <v>0</v>
      </c>
      <c r="V98" s="79">
        <v>0</v>
      </c>
      <c r="W98" s="54"/>
      <c r="X98" s="55"/>
    </row>
    <row r="99" spans="1:24" s="3" customFormat="1" ht="24" customHeight="1">
      <c r="A99" s="178"/>
      <c r="B99" s="62" t="s">
        <v>146</v>
      </c>
      <c r="C99" s="61" t="s">
        <v>0</v>
      </c>
      <c r="D99" s="98">
        <f t="shared" si="14"/>
        <v>-289.53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-273.59</v>
      </c>
      <c r="Q99" s="79">
        <v>0</v>
      </c>
      <c r="R99" s="79">
        <v>0</v>
      </c>
      <c r="S99" s="79">
        <v>0</v>
      </c>
      <c r="T99" s="79">
        <v>0</v>
      </c>
      <c r="U99" s="79">
        <v>-15.94</v>
      </c>
      <c r="V99" s="79">
        <v>0</v>
      </c>
      <c r="W99" s="54"/>
      <c r="X99" s="49"/>
    </row>
    <row r="100" spans="1:24" s="3" customFormat="1" ht="24" customHeight="1">
      <c r="A100" s="178"/>
      <c r="B100" s="62" t="s">
        <v>143</v>
      </c>
      <c r="C100" s="61" t="s">
        <v>0</v>
      </c>
      <c r="D100" s="98">
        <f t="shared" si="14"/>
        <v>590.2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614.24</v>
      </c>
      <c r="Q100" s="79">
        <v>0</v>
      </c>
      <c r="R100" s="79">
        <v>0</v>
      </c>
      <c r="S100" s="79">
        <v>0</v>
      </c>
      <c r="T100" s="79">
        <v>0</v>
      </c>
      <c r="U100" s="79">
        <v>-24.04</v>
      </c>
      <c r="V100" s="79">
        <v>0</v>
      </c>
      <c r="W100" s="54"/>
      <c r="X100" s="55"/>
    </row>
    <row r="101" spans="1:24" s="3" customFormat="1" ht="24" customHeight="1">
      <c r="A101" s="178"/>
      <c r="B101" s="62" t="s">
        <v>163</v>
      </c>
      <c r="C101" s="60" t="s">
        <v>0</v>
      </c>
      <c r="D101" s="98">
        <f t="shared" si="14"/>
        <v>0</v>
      </c>
      <c r="E101" s="79">
        <v>0</v>
      </c>
      <c r="F101" s="79">
        <v>0</v>
      </c>
      <c r="G101" s="79">
        <v>0</v>
      </c>
      <c r="H101" s="79">
        <v>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  <c r="S101" s="79">
        <v>0</v>
      </c>
      <c r="T101" s="79">
        <v>0</v>
      </c>
      <c r="U101" s="79">
        <v>0</v>
      </c>
      <c r="V101" s="79">
        <v>0</v>
      </c>
      <c r="W101" s="54"/>
      <c r="X101" s="55"/>
    </row>
    <row r="102" spans="1:24" s="3" customFormat="1" ht="25.5" customHeight="1">
      <c r="A102" s="178"/>
      <c r="B102" s="62" t="s">
        <v>144</v>
      </c>
      <c r="C102" s="60" t="s">
        <v>0</v>
      </c>
      <c r="D102" s="98">
        <f t="shared" si="14"/>
        <v>0</v>
      </c>
      <c r="E102" s="79">
        <v>0</v>
      </c>
      <c r="F102" s="79">
        <v>0</v>
      </c>
      <c r="G102" s="79">
        <v>0</v>
      </c>
      <c r="H102" s="79">
        <v>0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0</v>
      </c>
      <c r="S102" s="79">
        <v>0</v>
      </c>
      <c r="T102" s="79">
        <v>0</v>
      </c>
      <c r="U102" s="79">
        <v>0</v>
      </c>
      <c r="V102" s="79">
        <v>0</v>
      </c>
      <c r="W102" s="54"/>
      <c r="X102" s="55"/>
    </row>
    <row r="103" spans="1:24" s="3" customFormat="1" ht="26.25" customHeight="1" thickBot="1">
      <c r="A103" s="67"/>
      <c r="B103" s="68" t="s">
        <v>142</v>
      </c>
      <c r="C103" s="69" t="s">
        <v>0</v>
      </c>
      <c r="D103" s="98">
        <f t="shared" si="14"/>
        <v>-57.49</v>
      </c>
      <c r="E103" s="80">
        <v>-57.49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80">
        <v>0</v>
      </c>
      <c r="W103" s="54"/>
      <c r="X103" s="55"/>
    </row>
    <row r="104" spans="1:24" s="28" customFormat="1" ht="30.75" customHeight="1">
      <c r="A104" s="176" t="s">
        <v>158</v>
      </c>
      <c r="B104" s="26" t="s">
        <v>122</v>
      </c>
      <c r="C104" s="27" t="s">
        <v>0</v>
      </c>
      <c r="D104" s="99">
        <f t="shared" si="14"/>
        <v>7480.129999999999</v>
      </c>
      <c r="E104" s="93">
        <f>E105+E106+E107+E108+E109+E110</f>
        <v>310.68</v>
      </c>
      <c r="F104" s="93">
        <f aca="true" t="shared" si="17" ref="F104:V104">F105+F106+F107+F108+F109+F110</f>
        <v>2123.22</v>
      </c>
      <c r="G104" s="93">
        <f t="shared" si="17"/>
        <v>0</v>
      </c>
      <c r="H104" s="93">
        <f t="shared" si="17"/>
        <v>0</v>
      </c>
      <c r="I104" s="93">
        <f t="shared" si="17"/>
        <v>0</v>
      </c>
      <c r="J104" s="93">
        <f t="shared" si="17"/>
        <v>0</v>
      </c>
      <c r="K104" s="93">
        <f t="shared" si="17"/>
        <v>0</v>
      </c>
      <c r="L104" s="93">
        <f t="shared" si="17"/>
        <v>0</v>
      </c>
      <c r="M104" s="93">
        <f t="shared" si="17"/>
        <v>0</v>
      </c>
      <c r="N104" s="93">
        <f t="shared" si="17"/>
        <v>0</v>
      </c>
      <c r="O104" s="93">
        <f t="shared" si="17"/>
        <v>0</v>
      </c>
      <c r="P104" s="93">
        <f t="shared" si="17"/>
        <v>-3206.01</v>
      </c>
      <c r="Q104" s="93">
        <f t="shared" si="17"/>
        <v>0</v>
      </c>
      <c r="R104" s="93">
        <f t="shared" si="17"/>
        <v>0</v>
      </c>
      <c r="S104" s="93">
        <f t="shared" si="17"/>
        <v>0</v>
      </c>
      <c r="T104" s="93">
        <f t="shared" si="17"/>
        <v>0</v>
      </c>
      <c r="U104" s="93">
        <f t="shared" si="17"/>
        <v>3849.21</v>
      </c>
      <c r="V104" s="93">
        <f t="shared" si="17"/>
        <v>4403.03</v>
      </c>
      <c r="W104" s="56"/>
      <c r="X104" s="57"/>
    </row>
    <row r="105" spans="1:24" s="31" customFormat="1" ht="24" customHeight="1">
      <c r="A105" s="177"/>
      <c r="B105" s="62" t="s">
        <v>147</v>
      </c>
      <c r="C105" s="61" t="s">
        <v>0</v>
      </c>
      <c r="D105" s="98">
        <f t="shared" si="14"/>
        <v>828.6800000000003</v>
      </c>
      <c r="E105" s="94">
        <v>0</v>
      </c>
      <c r="F105" s="94">
        <v>0</v>
      </c>
      <c r="G105" s="94">
        <v>0</v>
      </c>
      <c r="H105" s="94">
        <v>0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4">
        <v>0</v>
      </c>
      <c r="P105" s="94">
        <v>-2427.87</v>
      </c>
      <c r="Q105" s="94">
        <v>0</v>
      </c>
      <c r="R105" s="94">
        <v>0</v>
      </c>
      <c r="S105" s="94">
        <v>0</v>
      </c>
      <c r="T105" s="94">
        <v>0</v>
      </c>
      <c r="U105" s="94">
        <v>3256.55</v>
      </c>
      <c r="V105" s="94">
        <v>0</v>
      </c>
      <c r="W105" s="50"/>
      <c r="X105" s="51"/>
    </row>
    <row r="106" spans="1:24" s="31" customFormat="1" ht="23.25" customHeight="1">
      <c r="A106" s="177"/>
      <c r="B106" s="62" t="s">
        <v>146</v>
      </c>
      <c r="C106" s="61" t="s">
        <v>0</v>
      </c>
      <c r="D106" s="98">
        <f t="shared" si="14"/>
        <v>-1588.5900000000001</v>
      </c>
      <c r="E106" s="94">
        <v>0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-2181.25</v>
      </c>
      <c r="Q106" s="94">
        <v>0</v>
      </c>
      <c r="R106" s="94">
        <v>0</v>
      </c>
      <c r="S106" s="94">
        <v>0</v>
      </c>
      <c r="T106" s="94">
        <v>0</v>
      </c>
      <c r="U106" s="94">
        <v>592.66</v>
      </c>
      <c r="V106" s="94">
        <v>0</v>
      </c>
      <c r="W106" s="50"/>
      <c r="X106" s="51"/>
    </row>
    <row r="107" spans="1:24" s="31" customFormat="1" ht="24" customHeight="1">
      <c r="A107" s="177"/>
      <c r="B107" s="62" t="s">
        <v>143</v>
      </c>
      <c r="C107" s="61" t="s">
        <v>0</v>
      </c>
      <c r="D107" s="98">
        <f t="shared" si="14"/>
        <v>5806.139999999999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1403.11</v>
      </c>
      <c r="Q107" s="94">
        <v>0</v>
      </c>
      <c r="R107" s="94">
        <v>0</v>
      </c>
      <c r="S107" s="94">
        <v>0</v>
      </c>
      <c r="T107" s="94">
        <v>0</v>
      </c>
      <c r="U107" s="94">
        <v>0</v>
      </c>
      <c r="V107" s="94">
        <v>4403.03</v>
      </c>
      <c r="W107" s="50"/>
      <c r="X107" s="51"/>
    </row>
    <row r="108" spans="1:24" s="31" customFormat="1" ht="29.25" customHeight="1">
      <c r="A108" s="177"/>
      <c r="B108" s="62" t="s">
        <v>163</v>
      </c>
      <c r="C108" s="60" t="s">
        <v>0</v>
      </c>
      <c r="D108" s="98">
        <f t="shared" si="14"/>
        <v>2123.22</v>
      </c>
      <c r="E108" s="94">
        <v>0</v>
      </c>
      <c r="F108" s="94">
        <v>2123.22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4">
        <v>0</v>
      </c>
      <c r="U108" s="94">
        <v>0</v>
      </c>
      <c r="V108" s="94">
        <v>0</v>
      </c>
      <c r="W108" s="50"/>
      <c r="X108" s="51"/>
    </row>
    <row r="109" spans="1:24" s="31" customFormat="1" ht="27" customHeight="1">
      <c r="A109" s="177"/>
      <c r="B109" s="62" t="s">
        <v>144</v>
      </c>
      <c r="C109" s="60" t="s">
        <v>0</v>
      </c>
      <c r="D109" s="98">
        <f t="shared" si="14"/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4">
        <v>0</v>
      </c>
      <c r="U109" s="94">
        <v>0</v>
      </c>
      <c r="V109" s="94">
        <v>0</v>
      </c>
      <c r="W109" s="50"/>
      <c r="X109" s="51"/>
    </row>
    <row r="110" spans="1:24" s="31" customFormat="1" ht="24" customHeight="1" thickBot="1">
      <c r="A110" s="179"/>
      <c r="B110" s="70" t="s">
        <v>164</v>
      </c>
      <c r="C110" s="66" t="s">
        <v>0</v>
      </c>
      <c r="D110" s="98">
        <f t="shared" si="14"/>
        <v>310.68</v>
      </c>
      <c r="E110" s="95">
        <v>310.68</v>
      </c>
      <c r="F110" s="95">
        <v>0</v>
      </c>
      <c r="G110" s="95">
        <v>0</v>
      </c>
      <c r="H110" s="95">
        <v>0</v>
      </c>
      <c r="I110" s="95">
        <v>0</v>
      </c>
      <c r="J110" s="95">
        <v>0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95">
        <v>0</v>
      </c>
      <c r="S110" s="95">
        <v>0</v>
      </c>
      <c r="T110" s="95">
        <v>0</v>
      </c>
      <c r="U110" s="95">
        <v>0</v>
      </c>
      <c r="V110" s="95">
        <v>0</v>
      </c>
      <c r="W110" s="50"/>
      <c r="X110" s="51"/>
    </row>
    <row r="111" spans="1:24" s="5" customFormat="1" ht="30" customHeight="1">
      <c r="A111" s="180" t="s">
        <v>159</v>
      </c>
      <c r="B111" s="6" t="s">
        <v>125</v>
      </c>
      <c r="C111" s="7" t="s">
        <v>0</v>
      </c>
      <c r="D111" s="8">
        <f t="shared" si="14"/>
        <v>0</v>
      </c>
      <c r="E111" s="8">
        <f>E112+E113+E114+E115+E116+E117</f>
        <v>0</v>
      </c>
      <c r="F111" s="8">
        <f aca="true" t="shared" si="18" ref="F111:V111">F112+F113+F114+F115+F116+F117</f>
        <v>0</v>
      </c>
      <c r="G111" s="8">
        <f t="shared" si="18"/>
        <v>0</v>
      </c>
      <c r="H111" s="8">
        <f t="shared" si="18"/>
        <v>0</v>
      </c>
      <c r="I111" s="8">
        <f t="shared" si="18"/>
        <v>0</v>
      </c>
      <c r="J111" s="8">
        <f t="shared" si="18"/>
        <v>0</v>
      </c>
      <c r="K111" s="8">
        <f t="shared" si="18"/>
        <v>0</v>
      </c>
      <c r="L111" s="8">
        <f t="shared" si="18"/>
        <v>0</v>
      </c>
      <c r="M111" s="8">
        <f t="shared" si="18"/>
        <v>0</v>
      </c>
      <c r="N111" s="8">
        <f t="shared" si="18"/>
        <v>0</v>
      </c>
      <c r="O111" s="8">
        <f t="shared" si="18"/>
        <v>0</v>
      </c>
      <c r="P111" s="8">
        <f t="shared" si="18"/>
        <v>0</v>
      </c>
      <c r="Q111" s="8">
        <f t="shared" si="18"/>
        <v>0</v>
      </c>
      <c r="R111" s="8">
        <f t="shared" si="18"/>
        <v>0</v>
      </c>
      <c r="S111" s="8">
        <f t="shared" si="18"/>
        <v>0</v>
      </c>
      <c r="T111" s="8">
        <f t="shared" si="18"/>
        <v>0</v>
      </c>
      <c r="U111" s="8">
        <f t="shared" si="18"/>
        <v>0</v>
      </c>
      <c r="V111" s="8">
        <f t="shared" si="18"/>
        <v>0</v>
      </c>
      <c r="W111" s="52"/>
      <c r="X111" s="53"/>
    </row>
    <row r="112" spans="1:24" s="3" customFormat="1" ht="22.5" customHeight="1">
      <c r="A112" s="181"/>
      <c r="B112" s="62" t="s">
        <v>147</v>
      </c>
      <c r="C112" s="61" t="s">
        <v>0</v>
      </c>
      <c r="D112" s="9">
        <f t="shared" si="14"/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54"/>
      <c r="X112" s="55"/>
    </row>
    <row r="113" spans="1:24" s="3" customFormat="1" ht="21" customHeight="1">
      <c r="A113" s="181"/>
      <c r="B113" s="62" t="s">
        <v>146</v>
      </c>
      <c r="C113" s="61" t="s">
        <v>0</v>
      </c>
      <c r="D113" s="9">
        <f t="shared" si="14"/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54"/>
      <c r="X113" s="55"/>
    </row>
    <row r="114" spans="1:24" s="3" customFormat="1" ht="23.25" customHeight="1">
      <c r="A114" s="181"/>
      <c r="B114" s="62" t="s">
        <v>143</v>
      </c>
      <c r="C114" s="61" t="s">
        <v>0</v>
      </c>
      <c r="D114" s="9">
        <f t="shared" si="14"/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54"/>
      <c r="X114" s="55"/>
    </row>
    <row r="115" spans="1:24" s="3" customFormat="1" ht="23.25" customHeight="1">
      <c r="A115" s="181"/>
      <c r="B115" s="62" t="s">
        <v>163</v>
      </c>
      <c r="C115" s="60" t="s">
        <v>0</v>
      </c>
      <c r="D115" s="9">
        <f t="shared" si="14"/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54"/>
      <c r="X115" s="55"/>
    </row>
    <row r="116" spans="1:24" s="3" customFormat="1" ht="21" customHeight="1">
      <c r="A116" s="181"/>
      <c r="B116" s="62" t="s">
        <v>144</v>
      </c>
      <c r="C116" s="60" t="s">
        <v>0</v>
      </c>
      <c r="D116" s="9">
        <f t="shared" si="14"/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54"/>
      <c r="X116" s="55"/>
    </row>
    <row r="117" spans="1:24" s="3" customFormat="1" ht="27.75" customHeight="1" thickBot="1">
      <c r="A117" s="182"/>
      <c r="B117" s="70" t="s">
        <v>142</v>
      </c>
      <c r="C117" s="66" t="s">
        <v>0</v>
      </c>
      <c r="D117" s="9">
        <f t="shared" si="14"/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58"/>
      <c r="X117" s="59"/>
    </row>
    <row r="118" spans="1:24" s="3" customFormat="1" ht="53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s="3" customFormat="1" ht="53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s="3" customFormat="1" ht="53.2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s="3" customFormat="1" ht="53.2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s="3" customFormat="1" ht="53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s="3" customFormat="1" ht="53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s="3" customFormat="1" ht="53.2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s="3" customFormat="1" ht="53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s="3" customFormat="1" ht="53.2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s="3" customFormat="1" ht="53.2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s="3" customFormat="1" ht="53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s="3" customFormat="1" ht="53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s="3" customFormat="1" ht="53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s="3" customFormat="1" ht="53.2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196" ht="53.25" customHeight="1"/>
    <row r="197" ht="53.25" customHeight="1"/>
    <row r="198" ht="53.25" customHeight="1"/>
    <row r="199" ht="53.25" customHeight="1"/>
    <row r="200" ht="53.25" customHeight="1"/>
    <row r="201" ht="53.25" customHeight="1"/>
    <row r="202" ht="53.25" customHeight="1"/>
    <row r="203" ht="53.25" customHeight="1"/>
    <row r="4462" ht="15"/>
    <row r="4463" ht="15"/>
  </sheetData>
  <sheetProtection/>
  <mergeCells count="153">
    <mergeCell ref="A111:A117"/>
    <mergeCell ref="W83:X83"/>
    <mergeCell ref="W84:X84"/>
    <mergeCell ref="W85:X85"/>
    <mergeCell ref="W86:X86"/>
    <mergeCell ref="W87:X87"/>
    <mergeCell ref="W80:X80"/>
    <mergeCell ref="W81:X81"/>
    <mergeCell ref="W89:X89"/>
    <mergeCell ref="A90:A95"/>
    <mergeCell ref="A97:A102"/>
    <mergeCell ref="A104:A110"/>
    <mergeCell ref="W74:X74"/>
    <mergeCell ref="W75:X75"/>
    <mergeCell ref="W88:X88"/>
    <mergeCell ref="A76:A89"/>
    <mergeCell ref="B76:B89"/>
    <mergeCell ref="C76:C89"/>
    <mergeCell ref="W76:X76"/>
    <mergeCell ref="W77:X77"/>
    <mergeCell ref="W78:X78"/>
    <mergeCell ref="W79:X79"/>
    <mergeCell ref="A68:A69"/>
    <mergeCell ref="B68:B69"/>
    <mergeCell ref="C68:C69"/>
    <mergeCell ref="W68:X68"/>
    <mergeCell ref="W69:X69"/>
    <mergeCell ref="W82:X82"/>
    <mergeCell ref="W70:X70"/>
    <mergeCell ref="W71:X71"/>
    <mergeCell ref="W72:X72"/>
    <mergeCell ref="W73:X73"/>
    <mergeCell ref="A66:A67"/>
    <mergeCell ref="B66:B67"/>
    <mergeCell ref="C66:C67"/>
    <mergeCell ref="D66:D67"/>
    <mergeCell ref="W66:X66"/>
    <mergeCell ref="W67:X67"/>
    <mergeCell ref="W60:X60"/>
    <mergeCell ref="W61:X61"/>
    <mergeCell ref="W62:X62"/>
    <mergeCell ref="W63:X63"/>
    <mergeCell ref="W64:X64"/>
    <mergeCell ref="W65:X65"/>
    <mergeCell ref="W54:X54"/>
    <mergeCell ref="W55:X55"/>
    <mergeCell ref="W56:X56"/>
    <mergeCell ref="W57:X57"/>
    <mergeCell ref="W58:X58"/>
    <mergeCell ref="W59:X59"/>
    <mergeCell ref="W48:X48"/>
    <mergeCell ref="W49:X49"/>
    <mergeCell ref="W50:X50"/>
    <mergeCell ref="W51:X51"/>
    <mergeCell ref="W52:X52"/>
    <mergeCell ref="W53:X53"/>
    <mergeCell ref="W42:X42"/>
    <mergeCell ref="W43:X43"/>
    <mergeCell ref="W44:X44"/>
    <mergeCell ref="W45:X45"/>
    <mergeCell ref="W46:X46"/>
    <mergeCell ref="W47:X47"/>
    <mergeCell ref="W36:X36"/>
    <mergeCell ref="W37:X37"/>
    <mergeCell ref="W38:X38"/>
    <mergeCell ref="W39:X39"/>
    <mergeCell ref="W40:X40"/>
    <mergeCell ref="W41:X41"/>
    <mergeCell ref="W30:X30"/>
    <mergeCell ref="W31:X31"/>
    <mergeCell ref="W32:X32"/>
    <mergeCell ref="W33:X33"/>
    <mergeCell ref="W34:X34"/>
    <mergeCell ref="W35:X35"/>
    <mergeCell ref="A23:A36"/>
    <mergeCell ref="B23:B36"/>
    <mergeCell ref="C23:C36"/>
    <mergeCell ref="W23:X23"/>
    <mergeCell ref="W24:X24"/>
    <mergeCell ref="W25:X25"/>
    <mergeCell ref="W26:X26"/>
    <mergeCell ref="W27:X27"/>
    <mergeCell ref="W28:X28"/>
    <mergeCell ref="W29:X29"/>
    <mergeCell ref="T21:T22"/>
    <mergeCell ref="U21:U22"/>
    <mergeCell ref="W21:X21"/>
    <mergeCell ref="W22:X22"/>
    <mergeCell ref="V21:V22"/>
    <mergeCell ref="N21:N22"/>
    <mergeCell ref="O21:O22"/>
    <mergeCell ref="P21:P22"/>
    <mergeCell ref="Q21:Q22"/>
    <mergeCell ref="R21:R22"/>
    <mergeCell ref="F21:F22"/>
    <mergeCell ref="S21:S22"/>
    <mergeCell ref="G21:G22"/>
    <mergeCell ref="H21:H22"/>
    <mergeCell ref="J21:J22"/>
    <mergeCell ref="K21:K22"/>
    <mergeCell ref="L21:L22"/>
    <mergeCell ref="M21:M22"/>
    <mergeCell ref="I21:I22"/>
    <mergeCell ref="W16:X16"/>
    <mergeCell ref="W17:X17"/>
    <mergeCell ref="W18:X18"/>
    <mergeCell ref="W19:X19"/>
    <mergeCell ref="W20:X20"/>
    <mergeCell ref="A21:A22"/>
    <mergeCell ref="B21:B22"/>
    <mergeCell ref="C21:C22"/>
    <mergeCell ref="D21:D22"/>
    <mergeCell ref="E21:E22"/>
    <mergeCell ref="T9:T15"/>
    <mergeCell ref="U9:U15"/>
    <mergeCell ref="W9:X9"/>
    <mergeCell ref="W10:X10"/>
    <mergeCell ref="W11:X11"/>
    <mergeCell ref="W12:X12"/>
    <mergeCell ref="W13:X13"/>
    <mergeCell ref="W14:X14"/>
    <mergeCell ref="W15:X15"/>
    <mergeCell ref="V9:V15"/>
    <mergeCell ref="N9:N15"/>
    <mergeCell ref="O9:O15"/>
    <mergeCell ref="P9:P15"/>
    <mergeCell ref="Q9:Q15"/>
    <mergeCell ref="R9:R15"/>
    <mergeCell ref="S9:S15"/>
    <mergeCell ref="G9:G15"/>
    <mergeCell ref="H9:H15"/>
    <mergeCell ref="J9:J15"/>
    <mergeCell ref="K9:K15"/>
    <mergeCell ref="L9:L15"/>
    <mergeCell ref="M9:M15"/>
    <mergeCell ref="I9:I15"/>
    <mergeCell ref="D68:D69"/>
    <mergeCell ref="W6:X6"/>
    <mergeCell ref="W7:X7"/>
    <mergeCell ref="W8:X8"/>
    <mergeCell ref="A9:A15"/>
    <mergeCell ref="B9:B15"/>
    <mergeCell ref="C9:C15"/>
    <mergeCell ref="D9:D15"/>
    <mergeCell ref="E9:E15"/>
    <mergeCell ref="F9:F15"/>
    <mergeCell ref="A1:X2"/>
    <mergeCell ref="A3:V3"/>
    <mergeCell ref="W3:X5"/>
    <mergeCell ref="A4:A5"/>
    <mergeCell ref="B4:B5"/>
    <mergeCell ref="C4:C5"/>
    <mergeCell ref="D4:V4"/>
  </mergeCells>
  <hyperlinks>
    <hyperlink ref="A1" location="P4462" display="P4462"/>
    <hyperlink ref="E5" location="P4463" display="P4463"/>
  </hyperlinks>
  <printOptions/>
  <pageMargins left="0.18" right="0.19" top="0.25" bottom="0.17" header="0.3" footer="0.17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2020-03-24T07:22:44Z</cp:lastPrinted>
  <dcterms:created xsi:type="dcterms:W3CDTF">2014-09-29T07:47:19Z</dcterms:created>
  <dcterms:modified xsi:type="dcterms:W3CDTF">2022-10-19T12:41:11Z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