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712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<sst xmlns="http://schemas.openxmlformats.org/spreadsheetml/2006/main" count="760" uniqueCount="161">
  <si>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</si>
  <si>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</si>
  <si>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</si>
  <si>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</si>
  <si>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</si>
  <si>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</si>
  <si>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</si>
  <si>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</si>
  <si>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</si>
  <si>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</si>
  <si>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</si>
  <si>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</si>
  <si>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</si>
  <si>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</si>
  <si>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</si>
  <si>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</si>
  <si>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</si>
  <si>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</si>
  <si>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</si>
  <si>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</si>
  <si>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</si>
  <si>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</si>
  <si>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</si>
  <si>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</si>
  <si>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</si>
  <si>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</si>
  <si>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</si>
  <si>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</si>
  <si>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</si>
  <si>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</si>
  <si>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</si>
  <si>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</si>
  <si>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</si>
  <si>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</si>
  <si>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</si>
  <si>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</si>
  <si>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</si>
  <si>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</si>
  <si>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</si>
  <si>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</si>
  <si>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</si>
  <si>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</si>
  <si>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</si>
  <si>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</si>
  <si>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</si>
  <si>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</si>
  <si>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</si>
  <si>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</si>
  <si>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</si>
  <si>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</si>
  <si>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</si>
  <si>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</si>
  <si>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</si>
  <si>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</si>
  <si>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</si>
  <si>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</si>
  <si>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</si>
  <si>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</si>
  <si>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</si>
  <si>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</si>
  <si>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</si>
  <si>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</si>
  <si>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</si>
  <si>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</si>
  <si>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</si>
  <si>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</si>
  <si>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</si>
  <si>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</si>
  <si>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</si>
  <si>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</si>
  <si>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</si>
  <si>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</si>
  <si>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</si>
  <si>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</si>
  <si>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</si>
  <si>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</si>
  <si>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</si>
  <si>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</si>
  <si>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</si>
  <si>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</si>
  <si>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</si>
  <si>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</si>
  <si>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</si>
  <si>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</si>
  <si>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</si>
  <si>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</si>
  <si>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</si>
  <si>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</si>
  <si>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</si>
  <si>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</si>
  <si>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</si>
  <si>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</si>
  <si>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</si>
  <si>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</si>
  <si>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</si>
  <si>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</si>
  <si>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</si>
  <si>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</si>
  <si>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</si>
  <si>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</si>
  <si>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</si>
  <si>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</si>
  <si>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</si>
  <si>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</si>
  <si>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</si>
  <si>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</si>
  <si>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</si>
  <si>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</si>
  <si>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</si>
  <si>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</si>
  <si>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</si>
  <si>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</si>
  <si>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</si>
  <si>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</si>
  <si>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</si>
  <si>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</si>
  <si>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</si>
  <si>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</si>
  <si>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</si>
  <si>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</si>
  <si>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</si>
  <si>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</si>
  <si>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</si>
  <si>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</si>
  <si>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</si>
  <si>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</si>
  <si>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</si>
  <si>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</si>
  <si>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</si>
  <si>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</si>
  <si>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</si>
  <si>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</si>
  <si>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</si>
  <si>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</si>
  <si>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</si>
  <si>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</si>
  <si>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</si>
  <si>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</si>
  <si>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</si>
  <si>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</si>
  <si>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</si>
  <si>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</si>
  <si>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</si>
  <si>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</si>
  <si>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</si>
  <si>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</si>
  <si>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</si>
  <si>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</si>
  <si>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</si>
  <si>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</si>
  <si>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</si>
  <si>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</si>
  <si>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</si>
  <si>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</si>
  <si>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</si>
  <si>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</si>
  <si>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</si>
  <si>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</si>
  <si>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</si>
  <si>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</si>
  <si>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2022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</si>
</sst>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8" fillId="13" borderId="15" xfId="0" applyNumberFormat="1" applyFont="1" applyFill="1" applyBorder="1" applyAlignment="1">
      <alignment horizontal="center" vertical="center" wrapText="1"/>
    </xf>
    <xf numFmtId="2" fontId="68" fillId="13" borderId="14" xfId="0" applyNumberFormat="1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vertical="center" wrapText="1"/>
    </xf>
    <xf numFmtId="0" fontId="69" fillId="13" borderId="23" xfId="0" applyFont="1" applyFill="1" applyBorder="1" applyAlignment="1">
      <alignment horizontal="center" vertical="center" wrapText="1"/>
    </xf>
    <xf numFmtId="2" fontId="69" fillId="13" borderId="23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left" vertical="center" wrapText="1" indent="4"/>
    </xf>
    <xf numFmtId="198" fontId="68" fillId="13" borderId="20" xfId="0" applyNumberFormat="1" applyFont="1" applyFill="1" applyBorder="1" applyAlignment="1">
      <alignment horizontal="center" vertical="center" wrapText="1"/>
    </xf>
    <xf numFmtId="198" fontId="68" fillId="13" borderId="6" xfId="0" applyNumberFormat="1" applyFont="1" applyFill="1" applyBorder="1" applyAlignment="1">
      <alignment horizontal="center" vertical="center" wrapText="1"/>
    </xf>
    <xf numFmtId="14" fontId="69" fillId="13" borderId="13" xfId="0" applyNumberFormat="1" applyFont="1" applyFill="1" applyBorder="1" applyAlignment="1">
      <alignment horizontal="center" vertical="center" wrapText="1"/>
    </xf>
    <xf numFmtId="0" fontId="69" fillId="13" borderId="6" xfId="0" applyFont="1" applyFill="1" applyBorder="1" applyAlignment="1">
      <alignment horizontal="left" vertical="center" wrapText="1" indent="4"/>
    </xf>
    <xf numFmtId="0" fontId="69" fillId="13" borderId="6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14" fontId="68" fillId="13" borderId="13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 indent="4"/>
    </xf>
    <xf numFmtId="0" fontId="68" fillId="13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2" fontId="68" fillId="0" borderId="24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198" fontId="68" fillId="0" borderId="2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8" fillId="0" borderId="14" xfId="0" applyNumberFormat="1" applyFont="1" applyFill="1" applyBorder="1" applyAlignment="1">
      <alignment horizontal="center" vertical="center" wrapText="1"/>
    </xf>
    <xf numFmtId="2" fontId="69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68" fillId="13" borderId="6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0" fontId="68" fillId="14" borderId="14" xfId="0" applyFont="1" applyFill="1" applyBorder="1" applyAlignment="1">
      <alignment vertical="center" wrapText="1"/>
    </xf>
    <xf numFmtId="0" fontId="68" fillId="14" borderId="14" xfId="0" applyFont="1" applyFill="1" applyBorder="1" applyAlignment="1">
      <alignment horizontal="left" vertical="center" wrapText="1" indent="2"/>
    </xf>
    <xf numFmtId="0" fontId="68" fillId="14" borderId="14" xfId="0" applyFont="1" applyFill="1" applyBorder="1" applyAlignment="1">
      <alignment horizontal="left" vertical="center" wrapText="1" indent="4"/>
    </xf>
    <xf numFmtId="2" fontId="4" fillId="0" borderId="6" xfId="0" applyNumberFormat="1" applyFont="1" applyFill="1" applyBorder="1" applyAlignment="1">
      <alignment horizontal="center" vertical="center" wrapText="1"/>
    </xf>
    <xf numFmtId="198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69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4" fillId="15" borderId="24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2" fontId="68" fillId="15" borderId="24" xfId="0" applyNumberFormat="1" applyFont="1" applyFill="1" applyBorder="1" applyAlignment="1">
      <alignment horizontal="center" vertical="center" wrapText="1"/>
    </xf>
    <xf numFmtId="2" fontId="69" fillId="13" borderId="24" xfId="0" applyNumberFormat="1" applyFont="1" applyFill="1" applyBorder="1" applyAlignment="1">
      <alignment horizontal="center" vertical="center" wrapText="1"/>
    </xf>
    <xf numFmtId="198" fontId="68" fillId="0" borderId="27" xfId="0" applyNumberFormat="1" applyFont="1" applyFill="1" applyBorder="1" applyAlignment="1">
      <alignment horizontal="center" vertical="center" wrapText="1"/>
    </xf>
    <xf numFmtId="198" fontId="68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4" fillId="0" borderId="26" xfId="0" applyNumberFormat="1" applyFont="1" applyFill="1" applyBorder="1" applyAlignment="1">
      <alignment horizontal="center" vertical="center" wrapText="1"/>
    </xf>
    <xf numFmtId="198" fontId="68" fillId="0" borderId="26" xfId="0" applyNumberFormat="1" applyFont="1" applyFill="1" applyBorder="1" applyAlignment="1">
      <alignment horizontal="center" vertical="center" wrapText="1"/>
    </xf>
    <xf numFmtId="2" fontId="69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69" fillId="16" borderId="24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4" fontId="70" fillId="0" borderId="14" xfId="0" applyNumberFormat="1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justify" vertical="center" wrapText="1"/>
    </xf>
    <xf numFmtId="0" fontId="68" fillId="0" borderId="29" xfId="0" applyFont="1" applyFill="1" applyBorder="1" applyAlignment="1">
      <alignment horizontal="justify" vertical="center" wrapText="1"/>
    </xf>
    <xf numFmtId="0" fontId="68" fillId="13" borderId="28" xfId="0" applyFont="1" applyFill="1" applyBorder="1" applyAlignment="1">
      <alignment horizontal="justify" vertical="center" wrapText="1"/>
    </xf>
    <xf numFmtId="0" fontId="68" fillId="13" borderId="29" xfId="0" applyFont="1" applyFill="1" applyBorder="1" applyAlignment="1">
      <alignment horizontal="justify" vertical="center" wrapText="1"/>
    </xf>
    <xf numFmtId="0" fontId="68" fillId="0" borderId="30" xfId="0" applyFont="1" applyFill="1" applyBorder="1" applyAlignment="1">
      <alignment horizontal="justify" vertical="center" wrapText="1"/>
    </xf>
    <xf numFmtId="0" fontId="68" fillId="0" borderId="18" xfId="0" applyFont="1" applyFill="1" applyBorder="1" applyAlignment="1">
      <alignment horizontal="justify" vertical="center" wrapText="1"/>
    </xf>
    <xf numFmtId="0" fontId="68" fillId="13" borderId="31" xfId="0" applyFont="1" applyFill="1" applyBorder="1" applyAlignment="1">
      <alignment horizontal="justify" vertical="center" wrapText="1"/>
    </xf>
    <xf numFmtId="0" fontId="68" fillId="13" borderId="32" xfId="0" applyFont="1" applyFill="1" applyBorder="1" applyAlignment="1">
      <alignment horizontal="justify" vertical="center" wrapText="1"/>
    </xf>
    <xf numFmtId="0" fontId="68" fillId="13" borderId="33" xfId="0" applyFont="1" applyFill="1" applyBorder="1" applyAlignment="1">
      <alignment horizontal="justify" vertical="center" wrapText="1"/>
    </xf>
    <xf numFmtId="0" fontId="68" fillId="13" borderId="6" xfId="0" applyFont="1" applyFill="1" applyBorder="1" applyAlignment="1">
      <alignment horizontal="justify" vertical="center" wrapText="1"/>
    </xf>
    <xf numFmtId="0" fontId="68" fillId="13" borderId="34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13" borderId="36" xfId="0" applyFont="1" applyFill="1" applyBorder="1" applyAlignment="1">
      <alignment horizontal="justify" vertical="center" wrapText="1"/>
    </xf>
    <xf numFmtId="0" fontId="68" fillId="13" borderId="23" xfId="0" applyFont="1" applyFill="1" applyBorder="1" applyAlignment="1">
      <alignment horizontal="justify" vertical="center" wrapText="1"/>
    </xf>
    <xf numFmtId="0" fontId="68" fillId="13" borderId="9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justify" vertical="center" wrapText="1"/>
    </xf>
    <xf numFmtId="0" fontId="68" fillId="13" borderId="14" xfId="0" applyFont="1" applyFill="1" applyBorder="1" applyAlignment="1">
      <alignment horizontal="justify" vertical="center" wrapText="1"/>
    </xf>
    <xf numFmtId="14" fontId="68" fillId="13" borderId="34" xfId="0" applyNumberFormat="1" applyFont="1" applyFill="1" applyBorder="1" applyAlignment="1">
      <alignment horizontal="center" vertical="center" wrapText="1"/>
    </xf>
    <xf numFmtId="14" fontId="68" fillId="13" borderId="15" xfId="0" applyNumberFormat="1" applyFont="1" applyFill="1" applyBorder="1" applyAlignment="1">
      <alignment horizontal="center" vertical="center" wrapText="1"/>
    </xf>
    <xf numFmtId="0" fontId="68" fillId="14" borderId="34" xfId="0" applyFont="1" applyFill="1" applyBorder="1" applyAlignment="1">
      <alignment horizontal="left" vertical="center" wrapText="1" indent="4"/>
    </xf>
    <xf numFmtId="0" fontId="68" fillId="14" borderId="15" xfId="0" applyFont="1" applyFill="1" applyBorder="1" applyAlignment="1">
      <alignment horizontal="left" vertical="center" wrapText="1" indent="4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23" xfId="0" applyFont="1" applyFill="1" applyBorder="1" applyAlignment="1">
      <alignment horizontal="justify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198" fontId="68" fillId="0" borderId="2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justify" vertical="center" wrapText="1"/>
    </xf>
    <xf numFmtId="0" fontId="68" fillId="0" borderId="38" xfId="0" applyFont="1" applyFill="1" applyBorder="1" applyAlignment="1">
      <alignment horizontal="justify" vertical="center" wrapText="1"/>
    </xf>
    <xf numFmtId="0" fontId="68" fillId="0" borderId="20" xfId="0" applyFont="1" applyFill="1" applyBorder="1" applyAlignment="1">
      <alignment horizontal="left" vertical="center" wrapText="1" indent="2"/>
    </xf>
    <xf numFmtId="0" fontId="68" fillId="0" borderId="20" xfId="0" applyFont="1" applyFill="1" applyBorder="1" applyAlignment="1">
      <alignment horizontal="center" vertical="center" wrapText="1"/>
    </xf>
    <xf numFmtId="198" fontId="4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70" zoomScaleNormal="70" zoomScalePageLayoutView="0" workbookViewId="0" topLeftCell="A1">
      <pane xSplit="2" ySplit="6" topLeftCell="C10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63" sqref="J63:J64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15.75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16.5" thickBot="1">
      <c r="A3" s="167" t="s">
        <v>1</v>
      </c>
      <c r="B3" s="168"/>
      <c r="C3" s="168"/>
      <c r="D3" s="168"/>
      <c r="E3" s="168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69" t="s">
        <v>2</v>
      </c>
      <c r="T3" s="170"/>
    </row>
    <row r="4" spans="1:20" ht="16.5" thickBot="1">
      <c r="A4" s="175" t="s">
        <v>3</v>
      </c>
      <c r="B4" s="175" t="s">
        <v>4</v>
      </c>
      <c r="C4" s="175" t="s">
        <v>5</v>
      </c>
      <c r="D4" s="167" t="s">
        <v>6</v>
      </c>
      <c r="E4" s="168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71"/>
      <c r="T4" s="172"/>
    </row>
    <row r="5" spans="1:20" ht="39" customHeight="1" thickBot="1">
      <c r="A5" s="176"/>
      <c r="B5" s="176"/>
      <c r="C5" s="176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73"/>
      <c r="T5" s="174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156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157</v>
      </c>
      <c r="M6" s="33" t="s">
        <v>158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56"/>
      <c r="T6" s="157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30" t="s">
        <v>12</v>
      </c>
      <c r="T7" s="131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159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58" t="s">
        <v>14</v>
      </c>
      <c r="T8" s="159"/>
    </row>
    <row r="9" spans="1:20" ht="24" customHeight="1" outlineLevel="1">
      <c r="A9" s="160">
        <v>3</v>
      </c>
      <c r="B9" s="163" t="s">
        <v>15</v>
      </c>
      <c r="C9" s="151" t="s">
        <v>10</v>
      </c>
      <c r="D9" s="151" t="s">
        <v>131</v>
      </c>
      <c r="E9" s="151" t="s">
        <v>10</v>
      </c>
      <c r="F9" s="151" t="s">
        <v>10</v>
      </c>
      <c r="G9" s="151" t="s">
        <v>10</v>
      </c>
      <c r="H9" s="151" t="s">
        <v>10</v>
      </c>
      <c r="I9" s="151" t="s">
        <v>10</v>
      </c>
      <c r="J9" s="151" t="s">
        <v>10</v>
      </c>
      <c r="K9" s="154" t="s">
        <v>10</v>
      </c>
      <c r="L9" s="151" t="s">
        <v>10</v>
      </c>
      <c r="M9" s="154" t="s">
        <v>10</v>
      </c>
      <c r="N9" s="151" t="s">
        <v>10</v>
      </c>
      <c r="O9" s="151" t="s">
        <v>10</v>
      </c>
      <c r="P9" s="151" t="s">
        <v>10</v>
      </c>
      <c r="Q9" s="151" t="s">
        <v>10</v>
      </c>
      <c r="R9" s="151" t="s">
        <v>10</v>
      </c>
      <c r="S9" s="152" t="s">
        <v>16</v>
      </c>
      <c r="T9" s="153"/>
    </row>
    <row r="10" spans="1:20" ht="21" customHeight="1" outlineLevel="1">
      <c r="A10" s="161"/>
      <c r="B10" s="164"/>
      <c r="C10" s="137"/>
      <c r="D10" s="137"/>
      <c r="E10" s="137"/>
      <c r="F10" s="137"/>
      <c r="G10" s="137"/>
      <c r="H10" s="137"/>
      <c r="I10" s="137"/>
      <c r="J10" s="137"/>
      <c r="K10" s="155"/>
      <c r="L10" s="137"/>
      <c r="M10" s="155"/>
      <c r="N10" s="137"/>
      <c r="O10" s="137"/>
      <c r="P10" s="137"/>
      <c r="Q10" s="137"/>
      <c r="R10" s="137"/>
      <c r="S10" s="135" t="s">
        <v>17</v>
      </c>
      <c r="T10" s="148"/>
    </row>
    <row r="11" spans="1:20" ht="30.75" customHeight="1" outlineLevel="1">
      <c r="A11" s="161"/>
      <c r="B11" s="164"/>
      <c r="C11" s="137"/>
      <c r="D11" s="137"/>
      <c r="E11" s="137"/>
      <c r="F11" s="137"/>
      <c r="G11" s="137"/>
      <c r="H11" s="137"/>
      <c r="I11" s="137"/>
      <c r="J11" s="137"/>
      <c r="K11" s="155"/>
      <c r="L11" s="137"/>
      <c r="M11" s="155"/>
      <c r="N11" s="137"/>
      <c r="O11" s="137"/>
      <c r="P11" s="137"/>
      <c r="Q11" s="137"/>
      <c r="R11" s="137"/>
      <c r="S11" s="135" t="s">
        <v>18</v>
      </c>
      <c r="T11" s="148"/>
    </row>
    <row r="12" spans="1:20" ht="17.25" customHeight="1" outlineLevel="1">
      <c r="A12" s="161"/>
      <c r="B12" s="164"/>
      <c r="C12" s="137"/>
      <c r="D12" s="137"/>
      <c r="E12" s="137"/>
      <c r="F12" s="137"/>
      <c r="G12" s="137"/>
      <c r="H12" s="137"/>
      <c r="I12" s="137"/>
      <c r="J12" s="137"/>
      <c r="K12" s="155"/>
      <c r="L12" s="137"/>
      <c r="M12" s="155"/>
      <c r="N12" s="137"/>
      <c r="O12" s="137"/>
      <c r="P12" s="137"/>
      <c r="Q12" s="137"/>
      <c r="R12" s="137"/>
      <c r="S12" s="135" t="s">
        <v>19</v>
      </c>
      <c r="T12" s="148"/>
    </row>
    <row r="13" spans="1:20" ht="21.75" customHeight="1" outlineLevel="1">
      <c r="A13" s="161"/>
      <c r="B13" s="164"/>
      <c r="C13" s="137"/>
      <c r="D13" s="137"/>
      <c r="E13" s="137"/>
      <c r="F13" s="137"/>
      <c r="G13" s="137"/>
      <c r="H13" s="137"/>
      <c r="I13" s="137"/>
      <c r="J13" s="137"/>
      <c r="K13" s="155"/>
      <c r="L13" s="137"/>
      <c r="M13" s="155"/>
      <c r="N13" s="137"/>
      <c r="O13" s="137"/>
      <c r="P13" s="137"/>
      <c r="Q13" s="137"/>
      <c r="R13" s="137"/>
      <c r="S13" s="135" t="s">
        <v>20</v>
      </c>
      <c r="T13" s="148"/>
    </row>
    <row r="14" spans="1:20" ht="15.75" customHeight="1" outlineLevel="1">
      <c r="A14" s="161"/>
      <c r="B14" s="164"/>
      <c r="C14" s="137"/>
      <c r="D14" s="137"/>
      <c r="E14" s="137"/>
      <c r="F14" s="137"/>
      <c r="G14" s="137"/>
      <c r="H14" s="137"/>
      <c r="I14" s="137"/>
      <c r="J14" s="137"/>
      <c r="K14" s="155"/>
      <c r="L14" s="137"/>
      <c r="M14" s="155"/>
      <c r="N14" s="137"/>
      <c r="O14" s="137"/>
      <c r="P14" s="137"/>
      <c r="Q14" s="137"/>
      <c r="R14" s="137"/>
      <c r="S14" s="135" t="s">
        <v>21</v>
      </c>
      <c r="T14" s="148"/>
    </row>
    <row r="15" spans="1:20" ht="112.5" customHeight="1" outlineLevel="1" thickBot="1">
      <c r="A15" s="162"/>
      <c r="B15" s="164"/>
      <c r="C15" s="137"/>
      <c r="D15" s="137"/>
      <c r="E15" s="137"/>
      <c r="F15" s="137"/>
      <c r="G15" s="137"/>
      <c r="H15" s="137"/>
      <c r="I15" s="137"/>
      <c r="J15" s="137"/>
      <c r="K15" s="155"/>
      <c r="L15" s="137"/>
      <c r="M15" s="155"/>
      <c r="N15" s="137"/>
      <c r="O15" s="137"/>
      <c r="P15" s="137"/>
      <c r="Q15" s="137"/>
      <c r="R15" s="137"/>
      <c r="S15" s="135" t="s">
        <v>22</v>
      </c>
      <c r="T15" s="148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35" t="s">
        <v>24</v>
      </c>
      <c r="T16" s="148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49"/>
      <c r="T17" s="150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35" t="s">
        <v>27</v>
      </c>
      <c r="T18" s="148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35" t="s">
        <v>29</v>
      </c>
      <c r="T19" s="148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96">
        <f>E20+F20+G20+H20+I20+J20+K20+L20+M20+N20+O20+P20+Q20+R20</f>
        <v>506042.38</v>
      </c>
      <c r="E20" s="97">
        <v>4693.06</v>
      </c>
      <c r="F20" s="97">
        <v>39757.97</v>
      </c>
      <c r="G20" s="97">
        <v>47930.88</v>
      </c>
      <c r="H20" s="97">
        <v>108259.06</v>
      </c>
      <c r="I20" s="97">
        <v>19802.19</v>
      </c>
      <c r="J20" s="97">
        <v>35350.55</v>
      </c>
      <c r="K20" s="96">
        <v>25052.81</v>
      </c>
      <c r="L20" s="97">
        <v>34806.45</v>
      </c>
      <c r="M20" s="96">
        <v>103016.06</v>
      </c>
      <c r="N20" s="97">
        <v>26936.43</v>
      </c>
      <c r="O20" s="97">
        <v>3228.43</v>
      </c>
      <c r="P20" s="97">
        <v>15035.67</v>
      </c>
      <c r="Q20" s="97">
        <v>2347</v>
      </c>
      <c r="R20" s="97">
        <v>39825.82</v>
      </c>
      <c r="S20" s="142" t="s">
        <v>32</v>
      </c>
      <c r="T20" s="143"/>
    </row>
    <row r="21" spans="1:20" ht="52.5" customHeight="1" outlineLevel="1">
      <c r="A21" s="137">
        <v>8.1</v>
      </c>
      <c r="B21" s="144" t="s">
        <v>160</v>
      </c>
      <c r="C21" s="145" t="s">
        <v>31</v>
      </c>
      <c r="D21" s="146">
        <f>E21+F21+G21+H21+I21+J21+K21+L21+M21+N21+O21+P21+Q21+R21</f>
        <v>68432.20000000001</v>
      </c>
      <c r="E21" s="136">
        <f>E23</f>
        <v>466.56</v>
      </c>
      <c r="F21" s="136">
        <f aca="true" t="shared" si="0" ref="F21:R21">F23</f>
        <v>0</v>
      </c>
      <c r="G21" s="136">
        <f t="shared" si="0"/>
        <v>0</v>
      </c>
      <c r="H21" s="136">
        <f t="shared" si="0"/>
        <v>0</v>
      </c>
      <c r="I21" s="136">
        <f t="shared" si="0"/>
        <v>0</v>
      </c>
      <c r="J21" s="136">
        <f t="shared" si="0"/>
        <v>4350.15</v>
      </c>
      <c r="K21" s="136">
        <f t="shared" si="0"/>
        <v>2650.23</v>
      </c>
      <c r="L21" s="136">
        <f t="shared" si="0"/>
        <v>9100.39</v>
      </c>
      <c r="M21" s="136">
        <f t="shared" si="0"/>
        <v>28141.43</v>
      </c>
      <c r="N21" s="136">
        <f t="shared" si="0"/>
        <v>10704.32</v>
      </c>
      <c r="O21" s="136">
        <f t="shared" si="0"/>
        <v>570.23</v>
      </c>
      <c r="P21" s="136">
        <f t="shared" si="0"/>
        <v>3374.59</v>
      </c>
      <c r="Q21" s="136">
        <f t="shared" si="0"/>
        <v>741.26</v>
      </c>
      <c r="R21" s="136">
        <f t="shared" si="0"/>
        <v>8333.04</v>
      </c>
      <c r="S21" s="138" t="s">
        <v>154</v>
      </c>
      <c r="T21" s="138"/>
    </row>
    <row r="22" spans="1:20" ht="51" customHeight="1" outlineLevel="1">
      <c r="A22" s="137"/>
      <c r="B22" s="140"/>
      <c r="C22" s="137"/>
      <c r="D22" s="14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5" t="s">
        <v>33</v>
      </c>
      <c r="T22" s="135"/>
    </row>
    <row r="23" spans="1:20" ht="22.5" customHeight="1" outlineLevel="1">
      <c r="A23" s="139" t="s">
        <v>34</v>
      </c>
      <c r="B23" s="140" t="s">
        <v>35</v>
      </c>
      <c r="C23" s="141" t="s">
        <v>31</v>
      </c>
      <c r="D23" s="95">
        <f>E23+G23+J23+K23+L23+M23+N23+O23+P23+Q23+R23</f>
        <v>68432.20000000001</v>
      </c>
      <c r="E23" s="93">
        <f>E24+E25+E26+E27+E28+E29+E30+E31+E32+E33+E34+E35</f>
        <v>466.56</v>
      </c>
      <c r="F23" s="94">
        <f aca="true" t="shared" si="1" ref="F23:R23">F24+F25+F26+F27+F28+F29+F30+F31+F32+F33+F34+F35</f>
        <v>0</v>
      </c>
      <c r="G23" s="94">
        <f t="shared" si="1"/>
        <v>0</v>
      </c>
      <c r="H23" s="94">
        <f t="shared" si="1"/>
        <v>0</v>
      </c>
      <c r="I23" s="94">
        <f t="shared" si="1"/>
        <v>0</v>
      </c>
      <c r="J23" s="94">
        <f t="shared" si="1"/>
        <v>4350.15</v>
      </c>
      <c r="K23" s="94">
        <f t="shared" si="1"/>
        <v>2650.23</v>
      </c>
      <c r="L23" s="94">
        <f t="shared" si="1"/>
        <v>9100.39</v>
      </c>
      <c r="M23" s="94">
        <f t="shared" si="1"/>
        <v>28141.43</v>
      </c>
      <c r="N23" s="94">
        <f t="shared" si="1"/>
        <v>10704.32</v>
      </c>
      <c r="O23" s="94">
        <f t="shared" si="1"/>
        <v>570.23</v>
      </c>
      <c r="P23" s="94">
        <f t="shared" si="1"/>
        <v>3374.59</v>
      </c>
      <c r="Q23" s="94">
        <f t="shared" si="1"/>
        <v>741.26</v>
      </c>
      <c r="R23" s="94">
        <f t="shared" si="1"/>
        <v>8333.04</v>
      </c>
      <c r="S23" s="134" t="s">
        <v>36</v>
      </c>
      <c r="T23" s="135"/>
    </row>
    <row r="24" spans="1:20" ht="18.75" customHeight="1" outlineLevel="1">
      <c r="A24" s="139"/>
      <c r="B24" s="140"/>
      <c r="C24" s="141"/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134" t="s">
        <v>37</v>
      </c>
      <c r="T24" s="135"/>
    </row>
    <row r="25" spans="1:20" ht="18.75" customHeight="1" outlineLevel="1">
      <c r="A25" s="139"/>
      <c r="B25" s="140"/>
      <c r="C25" s="141"/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134" t="s">
        <v>38</v>
      </c>
      <c r="T25" s="135"/>
    </row>
    <row r="26" spans="1:20" ht="18.75" customHeight="1" outlineLevel="1">
      <c r="A26" s="139"/>
      <c r="B26" s="140"/>
      <c r="C26" s="141"/>
      <c r="D26" s="94">
        <f>E26+G26+J26+K26+L26+M26+N26+O26+P26+Q26+R26</f>
        <v>16221.43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5">
        <v>0</v>
      </c>
      <c r="N26" s="94">
        <v>10704.32</v>
      </c>
      <c r="O26" s="94">
        <v>0</v>
      </c>
      <c r="P26" s="94">
        <v>0</v>
      </c>
      <c r="Q26" s="94">
        <v>741.26</v>
      </c>
      <c r="R26" s="94">
        <v>4775.85</v>
      </c>
      <c r="S26" s="134" t="s">
        <v>39</v>
      </c>
      <c r="T26" s="135"/>
    </row>
    <row r="27" spans="1:20" ht="18.75" customHeight="1" outlineLevel="1">
      <c r="A27" s="139"/>
      <c r="B27" s="140"/>
      <c r="C27" s="141"/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134" t="s">
        <v>40</v>
      </c>
      <c r="T27" s="135"/>
    </row>
    <row r="28" spans="1:20" ht="18.75" customHeight="1" outlineLevel="1">
      <c r="A28" s="139"/>
      <c r="B28" s="140"/>
      <c r="C28" s="141"/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134" t="s">
        <v>41</v>
      </c>
      <c r="T28" s="135"/>
    </row>
    <row r="29" spans="1:20" ht="18.75" customHeight="1" outlineLevel="1">
      <c r="A29" s="139"/>
      <c r="B29" s="140"/>
      <c r="C29" s="141"/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134" t="s">
        <v>42</v>
      </c>
      <c r="T29" s="135"/>
    </row>
    <row r="30" spans="1:20" ht="18.75" customHeight="1" outlineLevel="1">
      <c r="A30" s="139"/>
      <c r="B30" s="140"/>
      <c r="C30" s="141"/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134" t="s">
        <v>43</v>
      </c>
      <c r="T30" s="135"/>
    </row>
    <row r="31" spans="1:20" ht="18.75" customHeight="1" outlineLevel="1">
      <c r="A31" s="139"/>
      <c r="B31" s="140"/>
      <c r="C31" s="141"/>
      <c r="D31" s="94">
        <f>E31+G31+J31+K31+L31+M31+N31+O31+P31+Q31+R31</f>
        <v>3059.45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5">
        <v>1414.53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1644.92</v>
      </c>
      <c r="S31" s="134" t="s">
        <v>44</v>
      </c>
      <c r="T31" s="135"/>
    </row>
    <row r="32" spans="1:20" ht="18.75" customHeight="1" outlineLevel="1">
      <c r="A32" s="139"/>
      <c r="B32" s="140"/>
      <c r="C32" s="141"/>
      <c r="D32" s="94">
        <f>E32+G32+J32+K32+L32+M32+N32+O32+P32+Q32+R32</f>
        <v>11235.7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4350.15</v>
      </c>
      <c r="K32" s="95">
        <v>1235.7</v>
      </c>
      <c r="L32" s="94">
        <v>5649.85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134" t="s">
        <v>45</v>
      </c>
      <c r="T32" s="135"/>
    </row>
    <row r="33" spans="1:20" ht="18.75" customHeight="1" outlineLevel="1">
      <c r="A33" s="139"/>
      <c r="B33" s="140"/>
      <c r="C33" s="141"/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134" t="s">
        <v>46</v>
      </c>
      <c r="T33" s="135"/>
    </row>
    <row r="34" spans="1:20" ht="18.75" customHeight="1" outlineLevel="1">
      <c r="A34" s="139"/>
      <c r="B34" s="140"/>
      <c r="C34" s="141"/>
      <c r="D34" s="94">
        <f>E34+G34+J34+K34+L34+M34+N34+O34+P34+Q34+R34</f>
        <v>466.56</v>
      </c>
      <c r="E34" s="94">
        <v>466.56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134" t="s">
        <v>47</v>
      </c>
      <c r="T34" s="135"/>
    </row>
    <row r="35" spans="1:20" ht="18.75" customHeight="1" outlineLevel="1">
      <c r="A35" s="139"/>
      <c r="B35" s="140"/>
      <c r="C35" s="141"/>
      <c r="D35" s="94">
        <f>E35+G35+J35+K35+L35+M35+N35+O35+P35+Q35+R35</f>
        <v>37449.06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3450.54</v>
      </c>
      <c r="M35" s="95">
        <f>8219.5+19921.93</f>
        <v>28141.43</v>
      </c>
      <c r="N35" s="94">
        <v>0</v>
      </c>
      <c r="O35" s="94">
        <v>570.23</v>
      </c>
      <c r="P35" s="94">
        <v>3374.59</v>
      </c>
      <c r="Q35" s="94">
        <v>0</v>
      </c>
      <c r="R35" s="94">
        <v>1912.27</v>
      </c>
      <c r="S35" s="134" t="s">
        <v>48</v>
      </c>
      <c r="T35" s="135"/>
    </row>
    <row r="36" spans="1:20" ht="42" customHeight="1" outlineLevel="1">
      <c r="A36" s="139"/>
      <c r="B36" s="140"/>
      <c r="C36" s="141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34" t="s">
        <v>49</v>
      </c>
      <c r="T36" s="135"/>
    </row>
    <row r="37" spans="1:20" ht="36" customHeight="1" thickBot="1">
      <c r="A37" s="23">
        <v>9</v>
      </c>
      <c r="B37" s="81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32"/>
      <c r="T37" s="133"/>
    </row>
    <row r="38" spans="1:20" ht="23.25" customHeight="1" thickBot="1">
      <c r="A38" s="23">
        <v>9.1</v>
      </c>
      <c r="B38" s="82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17"/>
      <c r="T38" s="118"/>
    </row>
    <row r="39" spans="1:20" ht="23.25" customHeight="1" thickBot="1">
      <c r="A39" s="71" t="s">
        <v>52</v>
      </c>
      <c r="B39" s="83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17"/>
      <c r="T39" s="118"/>
    </row>
    <row r="40" spans="1:20" ht="23.25" customHeight="1" thickBot="1">
      <c r="A40" s="71" t="s">
        <v>55</v>
      </c>
      <c r="B40" s="83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17"/>
      <c r="T40" s="118"/>
    </row>
    <row r="41" spans="1:20" ht="15.75" thickBot="1">
      <c r="A41" s="23">
        <v>9.2</v>
      </c>
      <c r="B41" s="82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17"/>
      <c r="T41" s="118"/>
    </row>
    <row r="42" spans="1:20" ht="67.5" customHeight="1" thickBot="1">
      <c r="A42" s="71" t="s">
        <v>58</v>
      </c>
      <c r="B42" s="83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30" t="s">
        <v>60</v>
      </c>
      <c r="T42" s="131"/>
    </row>
    <row r="43" spans="1:20" ht="69" customHeight="1" thickBot="1">
      <c r="A43" s="71" t="s">
        <v>61</v>
      </c>
      <c r="B43" s="83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30" t="s">
        <v>62</v>
      </c>
      <c r="T43" s="131"/>
    </row>
    <row r="44" spans="1:20" ht="43.5" customHeight="1" thickBot="1">
      <c r="A44" s="23">
        <v>9.3</v>
      </c>
      <c r="B44" s="82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17"/>
      <c r="T44" s="118"/>
    </row>
    <row r="45" spans="1:20" ht="44.25" customHeight="1" thickBot="1">
      <c r="A45" s="71" t="s">
        <v>64</v>
      </c>
      <c r="B45" s="83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30" t="s">
        <v>66</v>
      </c>
      <c r="T45" s="131"/>
    </row>
    <row r="46" spans="1:20" ht="39" customHeight="1" thickBot="1">
      <c r="A46" s="71" t="s">
        <v>67</v>
      </c>
      <c r="B46" s="83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30" t="s">
        <v>68</v>
      </c>
      <c r="T46" s="131"/>
    </row>
    <row r="47" spans="1:20" ht="44.25" customHeight="1" thickBot="1">
      <c r="A47" s="23">
        <v>9.4</v>
      </c>
      <c r="B47" s="82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17"/>
      <c r="T47" s="118"/>
    </row>
    <row r="48" spans="1:20" ht="42" customHeight="1" thickBot="1">
      <c r="A48" s="71" t="s">
        <v>71</v>
      </c>
      <c r="B48" s="83" t="s">
        <v>53</v>
      </c>
      <c r="C48" s="17" t="s">
        <v>70</v>
      </c>
      <c r="D48" s="17">
        <v>14.27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30" t="s">
        <v>72</v>
      </c>
      <c r="T48" s="131"/>
    </row>
    <row r="49" spans="1:20" ht="46.5" customHeight="1" thickBot="1">
      <c r="A49" s="71" t="s">
        <v>73</v>
      </c>
      <c r="B49" s="83" t="s">
        <v>56</v>
      </c>
      <c r="C49" s="17" t="s">
        <v>70</v>
      </c>
      <c r="D49" s="17">
        <v>7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30" t="s">
        <v>74</v>
      </c>
      <c r="T49" s="131"/>
    </row>
    <row r="50" spans="1:20" ht="57.75" customHeight="1" thickBot="1">
      <c r="A50" s="23">
        <v>9.5</v>
      </c>
      <c r="B50" s="82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17"/>
      <c r="T50" s="118"/>
    </row>
    <row r="51" spans="1:20" ht="24.75" customHeight="1" thickBot="1">
      <c r="A51" s="71" t="s">
        <v>76</v>
      </c>
      <c r="B51" s="83" t="s">
        <v>53</v>
      </c>
      <c r="C51" s="17" t="s">
        <v>70</v>
      </c>
      <c r="D51" s="1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17"/>
      <c r="T51" s="118"/>
    </row>
    <row r="52" spans="1:20" ht="24.75" customHeight="1" thickBot="1">
      <c r="A52" s="71" t="s">
        <v>77</v>
      </c>
      <c r="B52" s="83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17"/>
      <c r="T52" s="118"/>
    </row>
    <row r="53" spans="1:20" ht="48" customHeight="1" thickBot="1">
      <c r="A53" s="23">
        <v>9.6</v>
      </c>
      <c r="B53" s="82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17"/>
      <c r="T53" s="118"/>
    </row>
    <row r="54" spans="1:20" ht="57.75" customHeight="1" thickBot="1">
      <c r="A54" s="71" t="s">
        <v>80</v>
      </c>
      <c r="B54" s="83" t="s">
        <v>53</v>
      </c>
      <c r="C54" s="17" t="s">
        <v>79</v>
      </c>
      <c r="D54" s="17">
        <v>195360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30" t="s">
        <v>81</v>
      </c>
      <c r="T54" s="131"/>
    </row>
    <row r="55" spans="1:20" ht="57.75" customHeight="1" thickBot="1">
      <c r="A55" s="71" t="s">
        <v>82</v>
      </c>
      <c r="B55" s="83" t="s">
        <v>56</v>
      </c>
      <c r="C55" s="17" t="s">
        <v>79</v>
      </c>
      <c r="D55" s="17">
        <v>195360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30" t="s">
        <v>83</v>
      </c>
      <c r="T55" s="131"/>
    </row>
    <row r="56" spans="1:20" ht="32.25" customHeight="1" thickBot="1">
      <c r="A56" s="23">
        <v>9.7</v>
      </c>
      <c r="B56" s="82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17"/>
      <c r="T56" s="118"/>
    </row>
    <row r="57" spans="1:20" ht="45" customHeight="1" thickBot="1">
      <c r="A57" s="71" t="s">
        <v>86</v>
      </c>
      <c r="B57" s="83" t="s">
        <v>53</v>
      </c>
      <c r="C57" s="17" t="s">
        <v>85</v>
      </c>
      <c r="D57" s="17" t="s">
        <v>10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30" t="s">
        <v>87</v>
      </c>
      <c r="T57" s="131"/>
    </row>
    <row r="58" spans="1:20" ht="50.25" customHeight="1" thickBot="1">
      <c r="A58" s="71" t="s">
        <v>88</v>
      </c>
      <c r="B58" s="83" t="s">
        <v>56</v>
      </c>
      <c r="C58" s="17" t="s">
        <v>85</v>
      </c>
      <c r="D58" s="17" t="s">
        <v>10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30" t="s">
        <v>89</v>
      </c>
      <c r="T58" s="131"/>
    </row>
    <row r="59" spans="1:20" ht="41.25" customHeight="1" thickBot="1">
      <c r="A59" s="23">
        <v>9.8</v>
      </c>
      <c r="B59" s="82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17"/>
      <c r="T59" s="118"/>
    </row>
    <row r="60" spans="1:20" ht="57.75" customHeight="1" thickBot="1">
      <c r="A60" s="71" t="s">
        <v>91</v>
      </c>
      <c r="B60" s="83" t="s">
        <v>53</v>
      </c>
      <c r="C60" s="17" t="s">
        <v>92</v>
      </c>
      <c r="D60" s="75">
        <v>0.82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>
        <v>0.82</v>
      </c>
      <c r="S60" s="130" t="s">
        <v>93</v>
      </c>
      <c r="T60" s="131"/>
    </row>
    <row r="61" spans="1:20" ht="40.5" customHeight="1" thickBot="1">
      <c r="A61" s="71" t="s">
        <v>94</v>
      </c>
      <c r="B61" s="83" t="s">
        <v>56</v>
      </c>
      <c r="C61" s="17" t="s">
        <v>92</v>
      </c>
      <c r="D61" s="1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>
        <v>0.94</v>
      </c>
      <c r="S61" s="130" t="s">
        <v>95</v>
      </c>
      <c r="T61" s="131"/>
    </row>
    <row r="62" spans="1:20" ht="28.5" customHeight="1" thickBot="1">
      <c r="A62" s="23">
        <v>9.9</v>
      </c>
      <c r="B62" s="82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17"/>
      <c r="T62" s="118"/>
    </row>
    <row r="63" spans="1:20" ht="49.5" customHeight="1" thickBot="1">
      <c r="A63" s="71" t="s">
        <v>97</v>
      </c>
      <c r="B63" s="83" t="s">
        <v>53</v>
      </c>
      <c r="C63" s="17" t="s">
        <v>98</v>
      </c>
      <c r="D63" s="102">
        <v>0.8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0.8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30" t="s">
        <v>99</v>
      </c>
      <c r="T63" s="131"/>
    </row>
    <row r="64" spans="1:20" ht="45.75" customHeight="1" thickBot="1">
      <c r="A64" s="71" t="s">
        <v>100</v>
      </c>
      <c r="B64" s="83" t="s">
        <v>56</v>
      </c>
      <c r="C64" s="17" t="s">
        <v>98</v>
      </c>
      <c r="D64" s="102">
        <v>0.3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0.3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30" t="s">
        <v>101</v>
      </c>
      <c r="T64" s="131"/>
    </row>
    <row r="65" spans="1:20" s="49" customFormat="1" ht="40.5" customHeight="1" thickBot="1">
      <c r="A65" s="79">
        <v>9.1</v>
      </c>
      <c r="B65" s="82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19" t="s">
        <v>104</v>
      </c>
      <c r="T65" s="120"/>
    </row>
    <row r="66" spans="1:20" s="49" customFormat="1" ht="36" customHeight="1">
      <c r="A66" s="126" t="s">
        <v>105</v>
      </c>
      <c r="B66" s="128" t="s">
        <v>53</v>
      </c>
      <c r="C66" s="113" t="s">
        <v>103</v>
      </c>
      <c r="D66" s="113">
        <v>33224.06</v>
      </c>
      <c r="E66" s="113" t="s">
        <v>10</v>
      </c>
      <c r="F66" s="113" t="s">
        <v>10</v>
      </c>
      <c r="G66" s="113" t="s">
        <v>10</v>
      </c>
      <c r="H66" s="113" t="s">
        <v>10</v>
      </c>
      <c r="I66" s="113" t="s">
        <v>10</v>
      </c>
      <c r="J66" s="113" t="s">
        <v>10</v>
      </c>
      <c r="K66" s="113" t="s">
        <v>10</v>
      </c>
      <c r="L66" s="113" t="s">
        <v>10</v>
      </c>
      <c r="M66" s="113" t="s">
        <v>10</v>
      </c>
      <c r="N66" s="113" t="s">
        <v>10</v>
      </c>
      <c r="O66" s="113" t="s">
        <v>10</v>
      </c>
      <c r="P66" s="113" t="s">
        <v>10</v>
      </c>
      <c r="Q66" s="113" t="s">
        <v>10</v>
      </c>
      <c r="R66" s="113" t="s">
        <v>10</v>
      </c>
      <c r="S66" s="121" t="s">
        <v>106</v>
      </c>
      <c r="T66" s="122"/>
    </row>
    <row r="67" spans="1:20" s="49" customFormat="1" ht="46.5" customHeight="1" thickBot="1">
      <c r="A67" s="127"/>
      <c r="B67" s="129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4" t="s">
        <v>107</v>
      </c>
      <c r="T67" s="125"/>
    </row>
    <row r="68" spans="1:20" s="49" customFormat="1" ht="37.5" customHeight="1">
      <c r="A68" s="126" t="s">
        <v>108</v>
      </c>
      <c r="B68" s="128" t="s">
        <v>56</v>
      </c>
      <c r="C68" s="113" t="s">
        <v>103</v>
      </c>
      <c r="D68" s="113">
        <v>23981.43</v>
      </c>
      <c r="E68" s="113" t="s">
        <v>10</v>
      </c>
      <c r="F68" s="113" t="s">
        <v>10</v>
      </c>
      <c r="G68" s="113" t="s">
        <v>10</v>
      </c>
      <c r="H68" s="113" t="s">
        <v>10</v>
      </c>
      <c r="I68" s="113" t="s">
        <v>10</v>
      </c>
      <c r="J68" s="113" t="s">
        <v>10</v>
      </c>
      <c r="K68" s="113" t="s">
        <v>10</v>
      </c>
      <c r="L68" s="113" t="s">
        <v>10</v>
      </c>
      <c r="M68" s="113" t="s">
        <v>10</v>
      </c>
      <c r="N68" s="113" t="s">
        <v>10</v>
      </c>
      <c r="O68" s="113" t="s">
        <v>10</v>
      </c>
      <c r="P68" s="113" t="s">
        <v>10</v>
      </c>
      <c r="Q68" s="113" t="s">
        <v>10</v>
      </c>
      <c r="R68" s="113" t="s">
        <v>10</v>
      </c>
      <c r="S68" s="121" t="s">
        <v>109</v>
      </c>
      <c r="T68" s="122"/>
    </row>
    <row r="69" spans="1:20" s="49" customFormat="1" ht="43.5" customHeight="1" thickBot="1">
      <c r="A69" s="127"/>
      <c r="B69" s="129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4" t="s">
        <v>107</v>
      </c>
      <c r="T69" s="125"/>
    </row>
    <row r="70" spans="1:20" ht="30.75" customHeight="1" thickBot="1">
      <c r="A70" s="23">
        <v>10</v>
      </c>
      <c r="B70" s="81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17"/>
      <c r="T70" s="118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8692.89</v>
      </c>
      <c r="E71" s="55">
        <f>E72+E73+E74+E75</f>
        <v>510.03</v>
      </c>
      <c r="F71" s="55">
        <f aca="true" t="shared" si="2" ref="F71:R71">F72+F73+F74+F75</f>
        <v>0</v>
      </c>
      <c r="G71" s="55">
        <f t="shared" si="2"/>
        <v>983.81</v>
      </c>
      <c r="H71" s="55">
        <f t="shared" si="2"/>
        <v>0</v>
      </c>
      <c r="I71" s="55">
        <f t="shared" si="2"/>
        <v>0</v>
      </c>
      <c r="J71" s="55">
        <f t="shared" si="2"/>
        <v>2662.0700000000015</v>
      </c>
      <c r="K71" s="80">
        <f t="shared" si="2"/>
        <v>0</v>
      </c>
      <c r="L71" s="55">
        <f t="shared" si="2"/>
        <v>3989.67</v>
      </c>
      <c r="M71" s="80">
        <f t="shared" si="2"/>
        <v>0</v>
      </c>
      <c r="N71" s="55">
        <f t="shared" si="2"/>
        <v>0</v>
      </c>
      <c r="O71" s="54">
        <f t="shared" si="2"/>
        <v>0</v>
      </c>
      <c r="P71" s="55">
        <f t="shared" si="2"/>
        <v>0</v>
      </c>
      <c r="Q71" s="55">
        <f t="shared" si="2"/>
        <v>0</v>
      </c>
      <c r="R71" s="55">
        <f t="shared" si="2"/>
        <v>547.3100000000001</v>
      </c>
      <c r="S71" s="119" t="s">
        <v>112</v>
      </c>
      <c r="T71" s="120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16467.02</v>
      </c>
      <c r="E72" s="75">
        <f>E89</f>
        <v>268.03</v>
      </c>
      <c r="F72" s="75">
        <f aca="true" t="shared" si="3" ref="F72:R72">F89</f>
        <v>0</v>
      </c>
      <c r="G72" s="75">
        <f t="shared" si="3"/>
        <v>0</v>
      </c>
      <c r="H72" s="75">
        <f t="shared" si="3"/>
        <v>0</v>
      </c>
      <c r="I72" s="75">
        <f t="shared" si="3"/>
        <v>0</v>
      </c>
      <c r="J72" s="75">
        <f t="shared" si="3"/>
        <v>14346.630000000001</v>
      </c>
      <c r="K72" s="75">
        <f t="shared" si="3"/>
        <v>1284.4</v>
      </c>
      <c r="L72" s="75">
        <f t="shared" si="3"/>
        <v>0</v>
      </c>
      <c r="M72" s="75">
        <f t="shared" si="3"/>
        <v>0</v>
      </c>
      <c r="N72" s="75">
        <f t="shared" si="3"/>
        <v>0</v>
      </c>
      <c r="O72" s="75">
        <f t="shared" si="3"/>
        <v>0</v>
      </c>
      <c r="P72" s="75">
        <f t="shared" si="3"/>
        <v>0</v>
      </c>
      <c r="Q72" s="75">
        <f t="shared" si="3"/>
        <v>0</v>
      </c>
      <c r="R72" s="75">
        <f t="shared" si="3"/>
        <v>567.96</v>
      </c>
      <c r="S72" s="119" t="s">
        <v>115</v>
      </c>
      <c r="T72" s="120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1040.78</v>
      </c>
      <c r="E73" s="75">
        <f>E96</f>
        <v>80.64</v>
      </c>
      <c r="F73" s="75">
        <f aca="true" t="shared" si="4" ref="F73:R73">F96</f>
        <v>0</v>
      </c>
      <c r="G73" s="75">
        <f t="shared" si="4"/>
        <v>113.38</v>
      </c>
      <c r="H73" s="75">
        <f t="shared" si="4"/>
        <v>0</v>
      </c>
      <c r="I73" s="75">
        <f t="shared" si="4"/>
        <v>0</v>
      </c>
      <c r="J73" s="75">
        <f t="shared" si="4"/>
        <v>-1775.7400000000002</v>
      </c>
      <c r="K73" s="75">
        <f t="shared" si="4"/>
        <v>-17.11</v>
      </c>
      <c r="L73" s="75">
        <f t="shared" si="4"/>
        <v>2660.26</v>
      </c>
      <c r="M73" s="75">
        <f t="shared" si="4"/>
        <v>0</v>
      </c>
      <c r="N73" s="75">
        <f t="shared" si="4"/>
        <v>0</v>
      </c>
      <c r="O73" s="75">
        <f t="shared" si="4"/>
        <v>0</v>
      </c>
      <c r="P73" s="75">
        <f t="shared" si="4"/>
        <v>0</v>
      </c>
      <c r="Q73" s="75">
        <f t="shared" si="4"/>
        <v>0</v>
      </c>
      <c r="R73" s="75">
        <f t="shared" si="4"/>
        <v>-20.65</v>
      </c>
      <c r="S73" s="119" t="s">
        <v>118</v>
      </c>
      <c r="T73" s="120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-8814.91</v>
      </c>
      <c r="E74" s="75">
        <f>E103</f>
        <v>161.36</v>
      </c>
      <c r="F74" s="75">
        <f aca="true" t="shared" si="5" ref="F74:R74">F103</f>
        <v>0</v>
      </c>
      <c r="G74" s="75">
        <f t="shared" si="5"/>
        <v>870.43</v>
      </c>
      <c r="H74" s="75">
        <f t="shared" si="5"/>
        <v>0</v>
      </c>
      <c r="I74" s="75">
        <f t="shared" si="5"/>
        <v>0</v>
      </c>
      <c r="J74" s="75">
        <f t="shared" si="5"/>
        <v>-9908.82</v>
      </c>
      <c r="K74" s="75">
        <f t="shared" si="5"/>
        <v>-1267.2900000000002</v>
      </c>
      <c r="L74" s="75">
        <f t="shared" si="5"/>
        <v>1329.4099999999999</v>
      </c>
      <c r="M74" s="75">
        <f t="shared" si="5"/>
        <v>0</v>
      </c>
      <c r="N74" s="75">
        <f t="shared" si="5"/>
        <v>0</v>
      </c>
      <c r="O74" s="75">
        <f t="shared" si="5"/>
        <v>0</v>
      </c>
      <c r="P74" s="75">
        <f t="shared" si="5"/>
        <v>0</v>
      </c>
      <c r="Q74" s="75">
        <f t="shared" si="5"/>
        <v>0</v>
      </c>
      <c r="R74" s="75">
        <f t="shared" si="5"/>
        <v>0</v>
      </c>
      <c r="S74" s="119" t="s">
        <v>121</v>
      </c>
      <c r="T74" s="120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21" t="s">
        <v>124</v>
      </c>
      <c r="T75" s="122"/>
    </row>
    <row r="76" spans="1:20" s="49" customFormat="1" ht="18.75" customHeight="1">
      <c r="A76" s="113">
        <v>10.2</v>
      </c>
      <c r="B76" s="115" t="s">
        <v>125</v>
      </c>
      <c r="C76" s="116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12" t="s">
        <v>36</v>
      </c>
      <c r="T76" s="112"/>
    </row>
    <row r="77" spans="1:20" s="49" customFormat="1" ht="18.75" customHeight="1">
      <c r="A77" s="114"/>
      <c r="B77" s="115"/>
      <c r="C77" s="116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12" t="s">
        <v>37</v>
      </c>
      <c r="T77" s="112"/>
    </row>
    <row r="78" spans="1:20" s="49" customFormat="1" ht="18.75" customHeight="1">
      <c r="A78" s="114"/>
      <c r="B78" s="115"/>
      <c r="C78" s="116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12" t="s">
        <v>38</v>
      </c>
      <c r="T78" s="112"/>
    </row>
    <row r="79" spans="1:20" s="49" customFormat="1" ht="18.75" customHeight="1">
      <c r="A79" s="114"/>
      <c r="B79" s="115"/>
      <c r="C79" s="116"/>
      <c r="D79" s="72">
        <f t="shared" si="7"/>
        <v>0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0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12" t="s">
        <v>39</v>
      </c>
      <c r="T79" s="112"/>
    </row>
    <row r="80" spans="1:20" s="49" customFormat="1" ht="18.75" customHeight="1">
      <c r="A80" s="114"/>
      <c r="B80" s="115"/>
      <c r="C80" s="116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12" t="s">
        <v>40</v>
      </c>
      <c r="T80" s="112"/>
    </row>
    <row r="81" spans="1:20" s="49" customFormat="1" ht="18.75" customHeight="1">
      <c r="A81" s="114"/>
      <c r="B81" s="115"/>
      <c r="C81" s="116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12" t="s">
        <v>41</v>
      </c>
      <c r="T81" s="112"/>
    </row>
    <row r="82" spans="1:20" s="49" customFormat="1" ht="18.75" customHeight="1">
      <c r="A82" s="114"/>
      <c r="B82" s="115"/>
      <c r="C82" s="116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12" t="s">
        <v>42</v>
      </c>
      <c r="T82" s="112"/>
    </row>
    <row r="83" spans="1:20" s="49" customFormat="1" ht="18.75" customHeight="1">
      <c r="A83" s="114"/>
      <c r="B83" s="115"/>
      <c r="C83" s="116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12" t="s">
        <v>43</v>
      </c>
      <c r="T83" s="112"/>
    </row>
    <row r="84" spans="1:20" s="49" customFormat="1" ht="18.75" customHeight="1">
      <c r="A84" s="114"/>
      <c r="B84" s="115"/>
      <c r="C84" s="116"/>
      <c r="D84" s="72">
        <f t="shared" si="7"/>
        <v>1267.29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1267.29</v>
      </c>
      <c r="K84" s="58">
        <f>K91+K98+K105+K112</f>
        <v>0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12" t="s">
        <v>44</v>
      </c>
      <c r="T84" s="112"/>
    </row>
    <row r="85" spans="1:20" s="49" customFormat="1" ht="18.75" customHeight="1">
      <c r="A85" s="114"/>
      <c r="B85" s="115"/>
      <c r="C85" s="116"/>
      <c r="D85" s="72">
        <f>E85+F85+G85+H85+I85+J85+K85+L85+M85+N85+O85+P85+Q85+R85</f>
        <v>5384.450000000001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1394.7800000000007</v>
      </c>
      <c r="K85" s="58">
        <f t="shared" si="10"/>
        <v>0</v>
      </c>
      <c r="L85" s="58">
        <f t="shared" si="10"/>
        <v>3989.67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12" t="s">
        <v>45</v>
      </c>
      <c r="T85" s="112"/>
    </row>
    <row r="86" spans="1:20" s="49" customFormat="1" ht="18.75" customHeight="1">
      <c r="A86" s="114"/>
      <c r="B86" s="115"/>
      <c r="C86" s="116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12" t="s">
        <v>46</v>
      </c>
      <c r="T86" s="112"/>
    </row>
    <row r="87" spans="1:20" s="49" customFormat="1" ht="18.75" customHeight="1">
      <c r="A87" s="114"/>
      <c r="B87" s="115"/>
      <c r="C87" s="116"/>
      <c r="D87" s="72">
        <f t="shared" si="7"/>
        <v>510.03</v>
      </c>
      <c r="E87" s="58">
        <f aca="true" t="shared" si="11" ref="E87:R87">E95+E102+E109+E116</f>
        <v>510.03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12" t="s">
        <v>47</v>
      </c>
      <c r="T87" s="112"/>
    </row>
    <row r="88" spans="1:20" s="49" customFormat="1" ht="18.75" customHeight="1">
      <c r="A88" s="114"/>
      <c r="B88" s="115"/>
      <c r="C88" s="116"/>
      <c r="D88" s="72">
        <f t="shared" si="7"/>
        <v>1531.12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983.81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0</v>
      </c>
      <c r="L88" s="58">
        <f t="shared" si="12"/>
        <v>0</v>
      </c>
      <c r="M88" s="58">
        <f t="shared" si="12"/>
        <v>0</v>
      </c>
      <c r="N88" s="58">
        <f t="shared" si="12"/>
        <v>0</v>
      </c>
      <c r="O88" s="58">
        <f t="shared" si="12"/>
        <v>0</v>
      </c>
      <c r="P88" s="58">
        <f t="shared" si="12"/>
        <v>0</v>
      </c>
      <c r="Q88" s="58">
        <f t="shared" si="12"/>
        <v>0</v>
      </c>
      <c r="R88" s="58">
        <f t="shared" si="12"/>
        <v>547.3100000000001</v>
      </c>
      <c r="S88" s="112" t="s">
        <v>126</v>
      </c>
      <c r="T88" s="112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85">
        <f>D90+D91+D92+D93+D94+D95</f>
        <v>16467.02</v>
      </c>
      <c r="E89" s="42">
        <f>E90+E91+E92+E93+E94+E95</f>
        <v>268.03</v>
      </c>
      <c r="F89" s="42">
        <f aca="true" t="shared" si="13" ref="F89:R89">F90+F91+F92+F93+F94+F95</f>
        <v>0</v>
      </c>
      <c r="G89" s="42">
        <f t="shared" si="13"/>
        <v>0</v>
      </c>
      <c r="H89" s="42">
        <f t="shared" si="13"/>
        <v>0</v>
      </c>
      <c r="I89" s="42">
        <f t="shared" si="13"/>
        <v>0</v>
      </c>
      <c r="J89" s="42">
        <f t="shared" si="13"/>
        <v>14346.630000000001</v>
      </c>
      <c r="K89" s="42">
        <f t="shared" si="13"/>
        <v>1284.4</v>
      </c>
      <c r="L89" s="42">
        <f t="shared" si="13"/>
        <v>0</v>
      </c>
      <c r="M89" s="42">
        <f t="shared" si="13"/>
        <v>0</v>
      </c>
      <c r="N89" s="42">
        <f t="shared" si="13"/>
        <v>0</v>
      </c>
      <c r="O89" s="42">
        <f t="shared" si="13"/>
        <v>0</v>
      </c>
      <c r="P89" s="42">
        <f t="shared" si="13"/>
        <v>0</v>
      </c>
      <c r="Q89" s="42">
        <f t="shared" si="13"/>
        <v>0</v>
      </c>
      <c r="R89" s="42">
        <f t="shared" si="13"/>
        <v>567.96</v>
      </c>
      <c r="S89" s="109"/>
      <c r="T89" s="109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11328.95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11328.95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110"/>
      <c r="T90" s="111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3059.45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1775.05</v>
      </c>
      <c r="K91" s="44">
        <v>1284.4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105"/>
      <c r="T91" s="106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1810.5900000000001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1242.63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567.96</v>
      </c>
      <c r="S92" s="105"/>
      <c r="T92" s="106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105"/>
      <c r="T93" s="106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84">
        <v>0</v>
      </c>
      <c r="Q94" s="44">
        <v>0</v>
      </c>
      <c r="R94" s="44">
        <v>0</v>
      </c>
      <c r="S94" s="105"/>
      <c r="T94" s="106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268.03</v>
      </c>
      <c r="E95" s="44">
        <v>268.03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105"/>
      <c r="T95" s="106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86">
        <f>D97+D98+D99+D100+D101+D102</f>
        <v>1040.78</v>
      </c>
      <c r="E96" s="98">
        <f>E97+E98+E99+E100+E101+E102</f>
        <v>80.64</v>
      </c>
      <c r="F96" s="98">
        <f aca="true" t="shared" si="15" ref="F96:R96">F97+F98+F99+F100+F101+F102</f>
        <v>0</v>
      </c>
      <c r="G96" s="98">
        <f t="shared" si="15"/>
        <v>113.38</v>
      </c>
      <c r="H96" s="98">
        <f t="shared" si="15"/>
        <v>0</v>
      </c>
      <c r="I96" s="98">
        <f t="shared" si="15"/>
        <v>0</v>
      </c>
      <c r="J96" s="98">
        <f t="shared" si="15"/>
        <v>-1775.7400000000002</v>
      </c>
      <c r="K96" s="98">
        <f t="shared" si="15"/>
        <v>-17.11</v>
      </c>
      <c r="L96" s="98">
        <f t="shared" si="15"/>
        <v>2660.26</v>
      </c>
      <c r="M96" s="98">
        <f t="shared" si="15"/>
        <v>0</v>
      </c>
      <c r="N96" s="98">
        <f t="shared" si="15"/>
        <v>0</v>
      </c>
      <c r="O96" s="98">
        <f t="shared" si="15"/>
        <v>0</v>
      </c>
      <c r="P96" s="98">
        <f t="shared" si="15"/>
        <v>0</v>
      </c>
      <c r="Q96" s="98">
        <f t="shared" si="15"/>
        <v>0</v>
      </c>
      <c r="R96" s="100">
        <f t="shared" si="15"/>
        <v>-20.65</v>
      </c>
      <c r="S96" s="103"/>
      <c r="T96" s="104"/>
    </row>
    <row r="97" spans="1:20" ht="21.75" customHeight="1" thickBot="1">
      <c r="A97" s="39"/>
      <c r="B97" s="43" t="s">
        <v>138</v>
      </c>
      <c r="C97" s="73" t="s">
        <v>31</v>
      </c>
      <c r="D97" s="84">
        <f t="shared" si="14"/>
        <v>-110.36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-93.25</v>
      </c>
      <c r="K97" s="99">
        <v>-17.11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101">
        <v>0</v>
      </c>
      <c r="S97" s="103"/>
      <c r="T97" s="104"/>
    </row>
    <row r="98" spans="1:20" ht="21.75" customHeight="1" thickBot="1">
      <c r="A98" s="39"/>
      <c r="B98" s="43" t="s">
        <v>139</v>
      </c>
      <c r="C98" s="73" t="s">
        <v>31</v>
      </c>
      <c r="D98" s="84">
        <f t="shared" si="14"/>
        <v>-439.86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-439.86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101">
        <v>0</v>
      </c>
      <c r="S98" s="103"/>
      <c r="T98" s="104"/>
    </row>
    <row r="99" spans="1:20" ht="21.75" customHeight="1" thickBot="1">
      <c r="A99" s="39"/>
      <c r="B99" s="43" t="s">
        <v>140</v>
      </c>
      <c r="C99" s="73" t="s">
        <v>31</v>
      </c>
      <c r="D99" s="84">
        <f t="shared" si="14"/>
        <v>1396.98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99">
        <v>-1242.63</v>
      </c>
      <c r="K99" s="99">
        <v>0</v>
      </c>
      <c r="L99" s="99">
        <v>2660.26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101">
        <v>-20.65</v>
      </c>
      <c r="S99" s="103"/>
      <c r="T99" s="104"/>
    </row>
    <row r="100" spans="1:20" ht="21.75" customHeight="1" thickBot="1">
      <c r="A100" s="39"/>
      <c r="B100" s="43" t="s">
        <v>141</v>
      </c>
      <c r="C100" s="73" t="s">
        <v>31</v>
      </c>
      <c r="D100" s="84">
        <f t="shared" si="14"/>
        <v>113.38</v>
      </c>
      <c r="E100" s="99">
        <v>0</v>
      </c>
      <c r="F100" s="99">
        <v>0</v>
      </c>
      <c r="G100" s="99">
        <v>113.38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101">
        <v>0</v>
      </c>
      <c r="S100" s="103"/>
      <c r="T100" s="104"/>
    </row>
    <row r="101" spans="1:20" ht="21.75" customHeight="1" thickBot="1">
      <c r="A101" s="39"/>
      <c r="B101" s="43" t="s">
        <v>142</v>
      </c>
      <c r="C101" s="73" t="s">
        <v>31</v>
      </c>
      <c r="D101" s="84">
        <f t="shared" si="14"/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101">
        <v>0</v>
      </c>
      <c r="S101" s="103"/>
      <c r="T101" s="104"/>
    </row>
    <row r="102" spans="1:20" ht="21.75" customHeight="1" thickBot="1">
      <c r="A102" s="39"/>
      <c r="B102" s="43" t="s">
        <v>143</v>
      </c>
      <c r="C102" s="73" t="s">
        <v>31</v>
      </c>
      <c r="D102" s="84">
        <f t="shared" si="14"/>
        <v>80.64</v>
      </c>
      <c r="E102" s="99">
        <v>80.64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101">
        <v>0</v>
      </c>
      <c r="S102" s="103"/>
      <c r="T102" s="104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-8814.909999999998</v>
      </c>
      <c r="E103" s="87">
        <f>SUM(E104:E109)</f>
        <v>161.36</v>
      </c>
      <c r="F103" s="87">
        <f aca="true" t="shared" si="16" ref="F103:R103">SUM(F104:F109)</f>
        <v>0</v>
      </c>
      <c r="G103" s="87">
        <f t="shared" si="16"/>
        <v>870.43</v>
      </c>
      <c r="H103" s="87">
        <f t="shared" si="16"/>
        <v>0</v>
      </c>
      <c r="I103" s="87">
        <f t="shared" si="16"/>
        <v>0</v>
      </c>
      <c r="J103" s="87">
        <f t="shared" si="16"/>
        <v>-9908.82</v>
      </c>
      <c r="K103" s="87">
        <f t="shared" si="16"/>
        <v>-1267.2900000000002</v>
      </c>
      <c r="L103" s="87">
        <f t="shared" si="16"/>
        <v>1329.4099999999999</v>
      </c>
      <c r="M103" s="87">
        <f t="shared" si="16"/>
        <v>0</v>
      </c>
      <c r="N103" s="87">
        <f t="shared" si="16"/>
        <v>0</v>
      </c>
      <c r="O103" s="87">
        <f t="shared" si="16"/>
        <v>0</v>
      </c>
      <c r="P103" s="87">
        <f t="shared" si="16"/>
        <v>0</v>
      </c>
      <c r="Q103" s="87">
        <f t="shared" si="16"/>
        <v>0</v>
      </c>
      <c r="R103" s="87">
        <f t="shared" si="16"/>
        <v>0</v>
      </c>
      <c r="S103" s="103"/>
      <c r="T103" s="104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-5834.139999999999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v>-9840.92</v>
      </c>
      <c r="K104" s="90">
        <v>17.11</v>
      </c>
      <c r="L104" s="90">
        <v>3989.67</v>
      </c>
      <c r="M104" s="90">
        <v>0</v>
      </c>
      <c r="N104" s="90">
        <v>0</v>
      </c>
      <c r="O104" s="90">
        <v>0</v>
      </c>
      <c r="P104" s="90">
        <v>0</v>
      </c>
      <c r="Q104" s="90">
        <v>0</v>
      </c>
      <c r="R104" s="91">
        <v>0</v>
      </c>
      <c r="S104" s="103"/>
      <c r="T104" s="104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-1352.3000000000002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v>-67.9</v>
      </c>
      <c r="K105" s="88">
        <v>-1284.4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0</v>
      </c>
      <c r="R105" s="89">
        <v>0</v>
      </c>
      <c r="S105" s="105"/>
      <c r="T105" s="106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-2660.26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88">
        <v>0</v>
      </c>
      <c r="L106" s="90">
        <v>-2660.26</v>
      </c>
      <c r="M106" s="90">
        <v>0</v>
      </c>
      <c r="N106" s="90">
        <v>0</v>
      </c>
      <c r="O106" s="90">
        <v>0</v>
      </c>
      <c r="P106" s="88">
        <v>0</v>
      </c>
      <c r="Q106" s="90">
        <v>0</v>
      </c>
      <c r="R106" s="91">
        <v>0</v>
      </c>
      <c r="S106" s="105"/>
      <c r="T106" s="106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870.43</v>
      </c>
      <c r="E107" s="90">
        <v>0</v>
      </c>
      <c r="F107" s="90">
        <v>0</v>
      </c>
      <c r="G107" s="90">
        <f>983.81-113.38</f>
        <v>870.43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1">
        <v>0</v>
      </c>
      <c r="S107" s="105"/>
      <c r="T107" s="106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88">
        <v>0</v>
      </c>
      <c r="O108" s="90">
        <v>0</v>
      </c>
      <c r="P108" s="90">
        <v>0</v>
      </c>
      <c r="Q108" s="90">
        <v>0</v>
      </c>
      <c r="R108" s="91">
        <v>0</v>
      </c>
      <c r="S108" s="105"/>
      <c r="T108" s="106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161.36</v>
      </c>
      <c r="E109" s="88">
        <v>161.36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0</v>
      </c>
      <c r="R109" s="91">
        <v>0</v>
      </c>
      <c r="S109" s="103"/>
      <c r="T109" s="104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6">
        <f aca="true" t="shared" si="17" ref="E110:R110">E111+E112+E113+E114+E115+E116</f>
        <v>0</v>
      </c>
      <c r="F110" s="76">
        <f t="shared" si="17"/>
        <v>0</v>
      </c>
      <c r="G110" s="76">
        <f t="shared" si="17"/>
        <v>0</v>
      </c>
      <c r="H110" s="76">
        <f t="shared" si="17"/>
        <v>0</v>
      </c>
      <c r="I110" s="76">
        <f t="shared" si="17"/>
        <v>0</v>
      </c>
      <c r="J110" s="76">
        <f t="shared" si="17"/>
        <v>0</v>
      </c>
      <c r="K110" s="77">
        <f t="shared" si="17"/>
        <v>0</v>
      </c>
      <c r="L110" s="76">
        <f t="shared" si="17"/>
        <v>0</v>
      </c>
      <c r="M110" s="77">
        <f t="shared" si="17"/>
        <v>0</v>
      </c>
      <c r="N110" s="76">
        <f t="shared" si="17"/>
        <v>0</v>
      </c>
      <c r="O110" s="76">
        <f t="shared" si="17"/>
        <v>0</v>
      </c>
      <c r="P110" s="76">
        <f t="shared" si="17"/>
        <v>0</v>
      </c>
      <c r="Q110" s="76">
        <f t="shared" si="17"/>
        <v>0</v>
      </c>
      <c r="R110" s="92">
        <f t="shared" si="17"/>
        <v>0</v>
      </c>
      <c r="S110" s="105"/>
      <c r="T110" s="106"/>
    </row>
    <row r="111" spans="1:20" ht="21.75" customHeight="1" thickBot="1">
      <c r="A111" s="39"/>
      <c r="B111" s="64" t="s">
        <v>138</v>
      </c>
      <c r="C111" s="20" t="s">
        <v>31</v>
      </c>
      <c r="D111" s="78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03"/>
      <c r="T111" s="104"/>
    </row>
    <row r="112" spans="1:20" ht="21.75" customHeight="1" thickBot="1">
      <c r="A112" s="39"/>
      <c r="B112" s="64" t="s">
        <v>139</v>
      </c>
      <c r="C112" s="20" t="s">
        <v>31</v>
      </c>
      <c r="D112" s="78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03"/>
      <c r="T112" s="104"/>
    </row>
    <row r="113" spans="1:20" ht="21.75" customHeight="1" thickBot="1">
      <c r="A113" s="39"/>
      <c r="B113" s="64" t="s">
        <v>140</v>
      </c>
      <c r="C113" s="66" t="s">
        <v>31</v>
      </c>
      <c r="D113" s="78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03"/>
      <c r="T113" s="104"/>
    </row>
    <row r="114" spans="1:20" ht="21.75" customHeight="1" thickBot="1">
      <c r="A114" s="39"/>
      <c r="B114" s="64" t="s">
        <v>141</v>
      </c>
      <c r="C114" s="20" t="s">
        <v>31</v>
      </c>
      <c r="D114" s="78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03"/>
      <c r="T114" s="104"/>
    </row>
    <row r="115" spans="1:20" ht="21.75" customHeight="1" thickBot="1">
      <c r="A115" s="39"/>
      <c r="B115" s="64" t="s">
        <v>142</v>
      </c>
      <c r="C115" s="20" t="s">
        <v>31</v>
      </c>
      <c r="D115" s="78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03"/>
      <c r="T115" s="104"/>
    </row>
    <row r="116" spans="1:20" ht="21.75" customHeight="1" thickBot="1">
      <c r="A116" s="39"/>
      <c r="B116" s="43" t="s">
        <v>143</v>
      </c>
      <c r="C116" s="20" t="s">
        <v>31</v>
      </c>
      <c r="D116" s="78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07"/>
      <c r="T116" s="108"/>
    </row>
    <row r="2928" ht="15"/>
    <row r="2929" ht="15"/>
  </sheetData>
  <sheetProtection/>
  <mergeCells count="196">
    <mergeCell ref="A1:T2"/>
    <mergeCell ref="A3:E3"/>
    <mergeCell ref="S3:T5"/>
    <mergeCell ref="A4:A5"/>
    <mergeCell ref="B4:B5"/>
    <mergeCell ref="C4:C5"/>
    <mergeCell ref="D4:E4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T68"/>
    <mergeCell ref="S69:T69"/>
    <mergeCell ref="S70:T70"/>
    <mergeCell ref="S71:T71"/>
    <mergeCell ref="S72:T72"/>
    <mergeCell ref="S73:T73"/>
    <mergeCell ref="S74:T74"/>
    <mergeCell ref="S75:T75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111:T111"/>
    <mergeCell ref="S112:T112"/>
    <mergeCell ref="S105:T105"/>
    <mergeCell ref="S106:T106"/>
    <mergeCell ref="S113:T113"/>
    <mergeCell ref="S114:T11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2020-03-24T07:19:03Z</cp:lastPrinted>
  <dcterms:created xsi:type="dcterms:W3CDTF">2014-09-29T07:20:55Z</dcterms:created>
  <dcterms:modified xsi:type="dcterms:W3CDTF">2022-10-19T12:50:42Z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