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480" windowHeight="7185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<sst xmlns="http://schemas.openxmlformats.org/spreadsheetml/2006/main" count="905" uniqueCount="167">
  <si>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</si>
  <si>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</si>
  <si>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</si>
  <si>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</si>
  <si>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</si>
  <si>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</si>
  <si>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</si>
  <si>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</si>
  <si>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</si>
  <si>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</si>
  <si>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</si>
  <si>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</si>
  <si>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</si>
  <si>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</si>
  <si>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</si>
  <si>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</si>
  <si>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</si>
  <si>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</si>
  <si>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</si>
  <si>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</si>
  <si>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</si>
  <si>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</si>
  <si>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</si>
  <si>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</si>
  <si>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</si>
  <si>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</si>
  <si>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</si>
  <si>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</si>
  <si>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</si>
  <si>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</si>
  <si>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</si>
  <si>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</si>
  <si>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</si>
  <si>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</si>
  <si>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</si>
  <si>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</si>
  <si>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</si>
  <si>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</si>
  <si>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</si>
  <si>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</si>
  <si>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</si>
  <si>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</si>
  <si>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</si>
  <si>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</si>
  <si>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</si>
  <si>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</si>
  <si>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</si>
  <si>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</si>
  <si>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</si>
  <si>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</si>
  <si>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</si>
  <si>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</si>
  <si>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</si>
  <si>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</si>
  <si>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</si>
  <si>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</si>
  <si>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</si>
  <si>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</si>
  <si>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</si>
  <si>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</si>
  <si>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</si>
  <si>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</si>
  <si>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</si>
  <si>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</si>
  <si>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</si>
  <si>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</si>
  <si>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</si>
  <si>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</si>
  <si>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</si>
  <si>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</si>
  <si>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</si>
  <si>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</si>
  <si>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</si>
  <si>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</si>
  <si>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</si>
  <si>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</si>
  <si>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</si>
  <si>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</si>
  <si>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</si>
  <si>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</si>
  <si>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</si>
  <si>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</si>
  <si>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</si>
  <si>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</si>
  <si>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</si>
  <si>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</si>
  <si>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</si>
  <si>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</si>
  <si>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</si>
  <si>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</si>
  <si>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</si>
  <si>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</si>
  <si>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</si>
  <si>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</si>
  <si>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</si>
  <si>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</si>
  <si>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</si>
  <si>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</si>
  <si>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</si>
  <si>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</si>
  <si>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</si>
  <si>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</si>
  <si>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</si>
  <si>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</si>
  <si>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</si>
  <si>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</si>
  <si>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</si>
  <si>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</si>
  <si>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</si>
  <si>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</si>
  <si>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</si>
  <si>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</si>
  <si>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</si>
  <si>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</si>
  <si>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</si>
  <si>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</si>
  <si>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</si>
  <si>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</si>
  <si>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</si>
  <si>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</si>
  <si>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</si>
  <si>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</si>
  <si>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</si>
  <si>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</si>
  <si>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</si>
  <si>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</si>
  <si>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</si>
  <si>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</si>
  <si>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</si>
  <si>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</si>
  <si>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</si>
  <si>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</si>
  <si>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</si>
  <si>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</si>
  <si>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</si>
  <si>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</si>
  <si>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</si>
  <si>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</si>
  <si>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</si>
  <si>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</si>
  <si>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</si>
  <si>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</si>
  <si>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</si>
  <si>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</si>
  <si>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</si>
  <si>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</si>
  <si>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</si>
  <si>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</si>
  <si>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</si>
  <si>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</si>
  <si>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</si>
  <si>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</si>
  <si>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</si>
  <si>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</si>
  <si>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</si>
  <si>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</si>
  <si>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</si>
  <si>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</si>
  <si>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</si>
  <si>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</si>
  <si>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</si>
  <si>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</si>
  <si>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</si>
  <si>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</si>
  <si>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</si>
  <si>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</si>
  <si>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2022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</si>
</sst>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8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4" fillId="13" borderId="9" xfId="0" applyFont="1" applyFill="1" applyBorder="1" applyAlignment="1">
      <alignment horizontal="center" vertical="center" wrapText="1"/>
    </xf>
    <xf numFmtId="0" fontId="65" fillId="13" borderId="0" xfId="0" applyFont="1" applyFill="1" applyAlignment="1">
      <alignment horizontal="center"/>
    </xf>
    <xf numFmtId="0" fontId="64" fillId="13" borderId="10" xfId="0" applyFont="1" applyFill="1" applyBorder="1" applyAlignment="1">
      <alignment horizontal="left" vertical="center" wrapText="1"/>
    </xf>
    <xf numFmtId="0" fontId="64" fillId="13" borderId="10" xfId="0" applyFont="1" applyFill="1" applyBorder="1" applyAlignment="1">
      <alignment horizontal="center" vertical="center" wrapText="1"/>
    </xf>
    <xf numFmtId="4" fontId="64" fillId="13" borderId="10" xfId="0" applyNumberFormat="1" applyFont="1" applyFill="1" applyBorder="1" applyAlignment="1">
      <alignment horizontal="center" vertical="center" wrapText="1"/>
    </xf>
    <xf numFmtId="4" fontId="66" fillId="13" borderId="6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2" fontId="66" fillId="0" borderId="6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4" fontId="68" fillId="0" borderId="9" xfId="0" applyNumberFormat="1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8" fillId="13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4" fontId="68" fillId="0" borderId="1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6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2" fontId="66" fillId="0" borderId="9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4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13" borderId="14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6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13" borderId="17" xfId="0" applyFont="1" applyFill="1" applyBorder="1" applyAlignment="1">
      <alignment horizontal="center" vertical="center" wrapText="1"/>
    </xf>
    <xf numFmtId="0" fontId="72" fillId="13" borderId="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13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49" fontId="69" fillId="13" borderId="22" xfId="0" applyNumberFormat="1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193" fontId="30" fillId="0" borderId="24" xfId="0" applyNumberFormat="1" applyFont="1" applyFill="1" applyBorder="1" applyAlignment="1">
      <alignment horizontal="center" vertical="center" wrapText="1"/>
    </xf>
    <xf numFmtId="4" fontId="64" fillId="15" borderId="10" xfId="0" applyNumberFormat="1" applyFont="1" applyFill="1" applyBorder="1" applyAlignment="1">
      <alignment horizontal="center" vertical="center" wrapText="1"/>
    </xf>
    <xf numFmtId="4" fontId="66" fillId="15" borderId="6" xfId="0" applyNumberFormat="1" applyFont="1" applyFill="1" applyBorder="1" applyAlignment="1">
      <alignment horizontal="center" vertical="center" wrapText="1"/>
    </xf>
    <xf numFmtId="4" fontId="64" fillId="15" borderId="8" xfId="0" applyNumberFormat="1" applyFont="1" applyFill="1" applyBorder="1" applyAlignment="1">
      <alignment horizontal="center" vertical="center" wrapText="1"/>
    </xf>
    <xf numFmtId="4" fontId="64" fillId="15" borderId="25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4" fillId="16" borderId="27" xfId="0" applyNumberFormat="1" applyFont="1" applyFill="1" applyBorder="1" applyAlignment="1">
      <alignment horizontal="center" vertical="center" wrapText="1"/>
    </xf>
    <xf numFmtId="4" fontId="66" fillId="16" borderId="6" xfId="0" applyNumberFormat="1" applyFont="1" applyFill="1" applyBorder="1" applyAlignment="1">
      <alignment horizontal="center" vertical="center" wrapText="1"/>
    </xf>
    <xf numFmtId="2" fontId="66" fillId="16" borderId="6" xfId="0" applyNumberFormat="1" applyFont="1" applyFill="1" applyBorder="1" applyAlignment="1">
      <alignment horizontal="center" vertical="center" wrapText="1"/>
    </xf>
    <xf numFmtId="2" fontId="66" fillId="16" borderId="12" xfId="0" applyNumberFormat="1" applyFont="1" applyFill="1" applyBorder="1" applyAlignment="1">
      <alignment horizontal="center" vertical="center" wrapText="1"/>
    </xf>
    <xf numFmtId="4" fontId="30" fillId="16" borderId="26" xfId="0" applyNumberFormat="1" applyFont="1" applyFill="1" applyBorder="1" applyAlignment="1">
      <alignment horizontal="center"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3" fontId="30" fillId="0" borderId="32" xfId="0" applyNumberFormat="1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4" fillId="17" borderId="10" xfId="0" applyNumberFormat="1" applyFont="1" applyFill="1" applyBorder="1" applyAlignment="1">
      <alignment horizontal="center" vertical="center" wrapText="1"/>
    </xf>
    <xf numFmtId="2" fontId="66" fillId="17" borderId="6" xfId="0" applyNumberFormat="1" applyFont="1" applyFill="1" applyBorder="1" applyAlignment="1">
      <alignment horizontal="center" vertical="center" wrapText="1"/>
    </xf>
    <xf numFmtId="2" fontId="66" fillId="17" borderId="12" xfId="0" applyNumberFormat="1" applyFont="1" applyFill="1" applyBorder="1" applyAlignment="1">
      <alignment horizontal="center" vertical="center" wrapText="1"/>
    </xf>
    <xf numFmtId="4" fontId="66" fillId="17" borderId="6" xfId="0" applyNumberFormat="1" applyFont="1" applyFill="1" applyBorder="1" applyAlignment="1">
      <alignment horizontal="center" vertical="center" wrapText="1"/>
    </xf>
    <xf numFmtId="4" fontId="66" fillId="17" borderId="26" xfId="0" applyNumberFormat="1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193" fontId="66" fillId="0" borderId="6" xfId="0" applyNumberFormat="1" applyFont="1" applyFill="1" applyBorder="1" applyAlignment="1">
      <alignment horizontal="center" vertical="center" wrapText="1"/>
    </xf>
    <xf numFmtId="193" fontId="30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6" fillId="0" borderId="9" xfId="0" applyNumberFormat="1" applyFont="1" applyFill="1" applyBorder="1" applyAlignment="1">
      <alignment horizontal="center" vertical="center" wrapText="1"/>
    </xf>
    <xf numFmtId="49" fontId="69" fillId="13" borderId="5" xfId="0" applyNumberFormat="1" applyFont="1" applyFill="1" applyBorder="1" applyAlignment="1">
      <alignment horizontal="center" vertical="top" wrapText="1"/>
    </xf>
    <xf numFmtId="49" fontId="69" fillId="13" borderId="38" xfId="0" applyNumberFormat="1" applyFont="1" applyFill="1" applyBorder="1" applyAlignment="1">
      <alignment horizontal="center" vertical="top" wrapText="1"/>
    </xf>
    <xf numFmtId="49" fontId="69" fillId="13" borderId="15" xfId="0" applyNumberFormat="1" applyFont="1" applyFill="1" applyBorder="1" applyAlignment="1">
      <alignment horizontal="center" vertical="top" wrapText="1"/>
    </xf>
    <xf numFmtId="0" fontId="66" fillId="13" borderId="0" xfId="0" applyFont="1" applyFill="1" applyBorder="1" applyAlignment="1">
      <alignment horizontal="left" vertical="center" wrapText="1"/>
    </xf>
    <xf numFmtId="0" fontId="66" fillId="13" borderId="14" xfId="0" applyFont="1" applyFill="1" applyBorder="1" applyAlignment="1">
      <alignment horizontal="left" vertical="center" wrapText="1"/>
    </xf>
    <xf numFmtId="49" fontId="69" fillId="0" borderId="5" xfId="0" applyNumberFormat="1" applyFont="1" applyFill="1" applyBorder="1" applyAlignment="1">
      <alignment horizontal="center" vertical="top" wrapText="1"/>
    </xf>
    <xf numFmtId="49" fontId="69" fillId="0" borderId="38" xfId="0" applyNumberFormat="1" applyFont="1" applyFill="1" applyBorder="1" applyAlignment="1">
      <alignment horizontal="center" vertical="top" wrapText="1"/>
    </xf>
    <xf numFmtId="49" fontId="69" fillId="13" borderId="22" xfId="0" applyNumberFormat="1" applyFont="1" applyFill="1" applyBorder="1" applyAlignment="1">
      <alignment horizontal="center" vertical="top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6" fillId="13" borderId="39" xfId="0" applyFont="1" applyFill="1" applyBorder="1" applyAlignment="1">
      <alignment horizontal="left" vertical="center" wrapText="1"/>
    </xf>
    <xf numFmtId="0" fontId="66" fillId="13" borderId="40" xfId="0" applyFont="1" applyFill="1" applyBorder="1" applyAlignment="1">
      <alignment horizontal="left" vertical="center" wrapText="1"/>
    </xf>
    <xf numFmtId="49" fontId="68" fillId="13" borderId="41" xfId="0" applyNumberFormat="1" applyFont="1" applyFill="1" applyBorder="1" applyAlignment="1">
      <alignment horizontal="center" vertical="center" wrapText="1"/>
    </xf>
    <xf numFmtId="49" fontId="68" fillId="13" borderId="42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13" borderId="43" xfId="0" applyFont="1" applyFill="1" applyBorder="1" applyAlignment="1">
      <alignment horizontal="center" vertical="center" wrapText="1"/>
    </xf>
    <xf numFmtId="0" fontId="66" fillId="13" borderId="44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left" vertical="center" wrapText="1"/>
    </xf>
    <xf numFmtId="0" fontId="66" fillId="13" borderId="13" xfId="0" applyFont="1" applyFill="1" applyBorder="1" applyAlignment="1">
      <alignment horizontal="left" vertical="center" wrapText="1"/>
    </xf>
    <xf numFmtId="14" fontId="68" fillId="0" borderId="41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5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6" fillId="13" borderId="46" xfId="0" applyFont="1" applyFill="1" applyBorder="1" applyAlignment="1">
      <alignment horizontal="left" vertical="center" wrapText="1"/>
    </xf>
    <xf numFmtId="14" fontId="68" fillId="13" borderId="41" xfId="0" applyNumberFormat="1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6" fillId="13" borderId="41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center" wrapText="1"/>
    </xf>
    <xf numFmtId="0" fontId="66" fillId="13" borderId="43" xfId="0" applyFont="1" applyFill="1" applyBorder="1" applyAlignment="1">
      <alignment horizontal="left" vertical="center" wrapText="1"/>
    </xf>
    <xf numFmtId="0" fontId="66" fillId="13" borderId="45" xfId="0" applyFont="1" applyFill="1" applyBorder="1" applyAlignment="1">
      <alignment horizontal="left" vertical="center" wrapText="1"/>
    </xf>
    <xf numFmtId="0" fontId="66" fillId="13" borderId="9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66" fillId="0" borderId="46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13" borderId="17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14" fontId="68" fillId="0" borderId="42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4" fontId="66" fillId="0" borderId="41" xfId="0" applyNumberFormat="1" applyFont="1" applyFill="1" applyBorder="1" applyAlignment="1">
      <alignment horizontal="center" vertical="center" wrapText="1"/>
    </xf>
    <xf numFmtId="4" fontId="66" fillId="0" borderId="42" xfId="0" applyNumberFormat="1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left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93" fontId="30" fillId="0" borderId="41" xfId="0" applyNumberFormat="1" applyFont="1" applyFill="1" applyBorder="1" applyAlignment="1">
      <alignment horizontal="center" vertical="center" wrapText="1"/>
    </xf>
    <xf numFmtId="193" fontId="30" fillId="0" borderId="42" xfId="0" applyNumberFormat="1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7" fillId="0" borderId="3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2" fontId="66" fillId="13" borderId="41" xfId="0" applyNumberFormat="1" applyFont="1" applyFill="1" applyBorder="1" applyAlignment="1">
      <alignment horizontal="center" vertical="center" wrapText="1"/>
    </xf>
    <xf numFmtId="2" fontId="66" fillId="13" borderId="11" xfId="0" applyNumberFormat="1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80" zoomScaleNormal="80" zoomScalePageLayoutView="0" workbookViewId="0" topLeftCell="A1">
      <pane ySplit="7" topLeftCell="A107" activePane="bottomLeft" state="frozen"/>
      <selection pane="topLeft" activeCell="D1" sqref="D1"/>
      <selection pane="bottomLeft" activeCell="B62" sqref="B62:B69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5.75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ht="18.75" customHeight="1" thickBot="1">
      <c r="A3" s="169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 t="s">
        <v>4</v>
      </c>
      <c r="X3" s="176"/>
    </row>
    <row r="4" spans="1:24" ht="26.25" customHeight="1" thickBot="1">
      <c r="A4" s="158" t="s">
        <v>5</v>
      </c>
      <c r="B4" s="158" t="s">
        <v>6</v>
      </c>
      <c r="C4" s="158" t="s">
        <v>7</v>
      </c>
      <c r="D4" s="169" t="s">
        <v>8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7"/>
      <c r="X4" s="178"/>
    </row>
    <row r="5" spans="1:24" ht="26.25" customHeight="1" thickBot="1">
      <c r="A5" s="159"/>
      <c r="B5" s="159"/>
      <c r="C5" s="159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79"/>
      <c r="X5" s="180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2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69"/>
      <c r="X6" s="170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54" t="s">
        <v>14</v>
      </c>
      <c r="X7" s="155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54" t="s">
        <v>16</v>
      </c>
      <c r="X8" s="155"/>
    </row>
    <row r="9" spans="1:24" ht="27.75" customHeight="1" outlineLevel="1">
      <c r="A9" s="156">
        <v>3</v>
      </c>
      <c r="B9" s="156" t="s">
        <v>17</v>
      </c>
      <c r="C9" s="156"/>
      <c r="D9" s="158" t="s">
        <v>129</v>
      </c>
      <c r="E9" s="156" t="s">
        <v>12</v>
      </c>
      <c r="F9" s="156" t="s">
        <v>12</v>
      </c>
      <c r="G9" s="156" t="s">
        <v>12</v>
      </c>
      <c r="H9" s="156" t="s">
        <v>12</v>
      </c>
      <c r="I9" s="156" t="s">
        <v>12</v>
      </c>
      <c r="J9" s="156" t="s">
        <v>12</v>
      </c>
      <c r="K9" s="156" t="s">
        <v>12</v>
      </c>
      <c r="L9" s="156" t="s">
        <v>12</v>
      </c>
      <c r="M9" s="156" t="s">
        <v>12</v>
      </c>
      <c r="N9" s="156" t="s">
        <v>12</v>
      </c>
      <c r="O9" s="156" t="s">
        <v>12</v>
      </c>
      <c r="P9" s="156" t="s">
        <v>12</v>
      </c>
      <c r="Q9" s="156" t="s">
        <v>12</v>
      </c>
      <c r="R9" s="156" t="s">
        <v>12</v>
      </c>
      <c r="S9" s="156" t="s">
        <v>12</v>
      </c>
      <c r="T9" s="156" t="s">
        <v>12</v>
      </c>
      <c r="U9" s="156" t="s">
        <v>12</v>
      </c>
      <c r="V9" s="156" t="s">
        <v>12</v>
      </c>
      <c r="W9" s="163" t="s">
        <v>18</v>
      </c>
      <c r="X9" s="164"/>
    </row>
    <row r="10" spans="1:24" ht="27.75" customHeight="1" outlineLevel="1">
      <c r="A10" s="162"/>
      <c r="B10" s="162"/>
      <c r="C10" s="162"/>
      <c r="D10" s="171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5" t="s">
        <v>19</v>
      </c>
      <c r="X10" s="166"/>
    </row>
    <row r="11" spans="1:24" ht="27.75" customHeight="1" outlineLevel="1">
      <c r="A11" s="162"/>
      <c r="B11" s="162"/>
      <c r="C11" s="162"/>
      <c r="D11" s="17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5" t="s">
        <v>20</v>
      </c>
      <c r="X11" s="166"/>
    </row>
    <row r="12" spans="1:24" ht="27.75" customHeight="1" outlineLevel="1">
      <c r="A12" s="162"/>
      <c r="B12" s="162"/>
      <c r="C12" s="162"/>
      <c r="D12" s="171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5" t="s">
        <v>21</v>
      </c>
      <c r="X12" s="166"/>
    </row>
    <row r="13" spans="1:24" ht="27.75" customHeight="1" outlineLevel="1">
      <c r="A13" s="162"/>
      <c r="B13" s="162"/>
      <c r="C13" s="162"/>
      <c r="D13" s="17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5" t="s">
        <v>22</v>
      </c>
      <c r="X13" s="166"/>
    </row>
    <row r="14" spans="1:24" ht="27.75" customHeight="1" outlineLevel="1">
      <c r="A14" s="162"/>
      <c r="B14" s="162"/>
      <c r="C14" s="162"/>
      <c r="D14" s="171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5" t="s">
        <v>23</v>
      </c>
      <c r="X14" s="166"/>
    </row>
    <row r="15" spans="1:24" ht="51.75" customHeight="1" outlineLevel="1" thickBot="1">
      <c r="A15" s="157"/>
      <c r="B15" s="157"/>
      <c r="C15" s="157"/>
      <c r="D15" s="1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67" t="s">
        <v>24</v>
      </c>
      <c r="X15" s="168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54" t="s">
        <v>26</v>
      </c>
      <c r="X16" s="155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54"/>
      <c r="X17" s="155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54" t="s">
        <v>29</v>
      </c>
      <c r="X18" s="155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54" t="s">
        <v>31</v>
      </c>
      <c r="X19" s="155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04">
        <f>E20+F20+G20+H20+I20+J20+K20+L20+M20+N20+O20+P20+Q20+R20+S20+T20+U20+V20</f>
        <v>814786.72</v>
      </c>
      <c r="E20" s="105">
        <v>4445.11</v>
      </c>
      <c r="F20" s="105">
        <v>42204.03</v>
      </c>
      <c r="G20" s="105">
        <v>5500</v>
      </c>
      <c r="H20" s="105">
        <v>5700</v>
      </c>
      <c r="I20" s="105">
        <v>21603.69</v>
      </c>
      <c r="J20" s="105">
        <f>208005.32</f>
        <v>208005.32</v>
      </c>
      <c r="K20" s="105">
        <f>110000</f>
        <v>110000</v>
      </c>
      <c r="L20" s="105">
        <v>73105.17</v>
      </c>
      <c r="M20" s="105">
        <v>41000</v>
      </c>
      <c r="N20" s="105">
        <f>98830.78</f>
        <v>98830.78</v>
      </c>
      <c r="O20" s="105">
        <v>22518.64</v>
      </c>
      <c r="P20" s="105">
        <v>27570.63</v>
      </c>
      <c r="Q20" s="105">
        <v>29173.23</v>
      </c>
      <c r="R20" s="105">
        <v>6059.79</v>
      </c>
      <c r="S20" s="105">
        <v>3107.15</v>
      </c>
      <c r="T20" s="105">
        <v>19854.84</v>
      </c>
      <c r="U20" s="105">
        <v>57658.22</v>
      </c>
      <c r="V20" s="105">
        <v>38450.12</v>
      </c>
      <c r="W20" s="142" t="s">
        <v>33</v>
      </c>
      <c r="X20" s="143"/>
    </row>
    <row r="21" spans="1:24" ht="48" customHeight="1" outlineLevel="1">
      <c r="A21" s="156">
        <v>8.1</v>
      </c>
      <c r="B21" s="158" t="s">
        <v>166</v>
      </c>
      <c r="C21" s="119" t="s">
        <v>0</v>
      </c>
      <c r="D21" s="160">
        <f>(E21+F21+G21+H21+J21+K21+L21+M21+N21+O21+P21+Q21+R21+S21+T21+U21+V21)</f>
        <v>37026.81999999999</v>
      </c>
      <c r="E21" s="152">
        <f>E24+E25+E26+E27+E28+E29+E30+E31+E32+E33+E34+E35</f>
        <v>545.11</v>
      </c>
      <c r="F21" s="152">
        <f>F24+F25+F26+F27+F28+F29+F30+F31+F32+F33+F34+F35</f>
        <v>0</v>
      </c>
      <c r="G21" s="152">
        <f>G24+G25+G26+G27+G28+G29+G30+G31+G32+G33+G34+G35</f>
        <v>0</v>
      </c>
      <c r="H21" s="152">
        <f>H24+H25+H26+H27+H28+H29+H30+H31+H32+H33+H34+H35</f>
        <v>0</v>
      </c>
      <c r="I21" s="152">
        <f>I24+I25+I26+I27+I28+I29+I30+I31+I32+I33+I34+I35</f>
        <v>0</v>
      </c>
      <c r="J21" s="152">
        <f aca="true" t="shared" si="0" ref="J21:U21">J24+J25+J26+J27+J28+J29+J30+J31+J32+J33+J34+J35</f>
        <v>0</v>
      </c>
      <c r="K21" s="152">
        <f t="shared" si="0"/>
        <v>0</v>
      </c>
      <c r="L21" s="152">
        <f t="shared" si="0"/>
        <v>0</v>
      </c>
      <c r="M21" s="152">
        <f t="shared" si="0"/>
        <v>1000</v>
      </c>
      <c r="N21" s="152">
        <f>N24+N25+N26+N27+N28+N29+N30+N31+N32+N33+N34+N35</f>
        <v>0</v>
      </c>
      <c r="O21" s="152">
        <f>O24+O25+O26+O27+O28+O29+O30+O31+O32+O33+O34+O35</f>
        <v>3409.93</v>
      </c>
      <c r="P21" s="152">
        <f>P24+P25+P26+P27+P28+P29+P30+P31+P32+P33+P34+P35</f>
        <v>5897.65</v>
      </c>
      <c r="Q21" s="152">
        <f t="shared" si="0"/>
        <v>9219.59</v>
      </c>
      <c r="R21" s="152">
        <f t="shared" si="0"/>
        <v>1308.84</v>
      </c>
      <c r="S21" s="152">
        <f t="shared" si="0"/>
        <v>981.35</v>
      </c>
      <c r="T21" s="152">
        <f t="shared" si="0"/>
        <v>3114.69</v>
      </c>
      <c r="U21" s="152">
        <f t="shared" si="0"/>
        <v>11549.66</v>
      </c>
      <c r="V21" s="152">
        <f>V24+V25+V26+V27+V28+V29+V30+V31+V32+V33+V34+V35</f>
        <v>0</v>
      </c>
      <c r="W21" s="128" t="s">
        <v>155</v>
      </c>
      <c r="X21" s="129"/>
    </row>
    <row r="22" spans="1:24" ht="48" customHeight="1" outlineLevel="1" thickBot="1">
      <c r="A22" s="157"/>
      <c r="B22" s="159"/>
      <c r="C22" s="127"/>
      <c r="D22" s="161"/>
      <c r="E22" s="153"/>
      <c r="F22" s="153"/>
      <c r="G22" s="153"/>
      <c r="H22" s="153"/>
      <c r="I22" s="153"/>
      <c r="J22" s="153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30" t="s">
        <v>34</v>
      </c>
      <c r="X22" s="131"/>
    </row>
    <row r="23" spans="1:24" ht="20.25" customHeight="1" outlineLevel="1">
      <c r="A23" s="125" t="s">
        <v>35</v>
      </c>
      <c r="B23" s="119" t="s">
        <v>36</v>
      </c>
      <c r="C23" s="148" t="s">
        <v>0</v>
      </c>
      <c r="D23" s="101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51" t="s">
        <v>37</v>
      </c>
      <c r="X23" s="129"/>
    </row>
    <row r="24" spans="1:24" ht="20.25" customHeight="1" outlineLevel="1">
      <c r="A24" s="147"/>
      <c r="B24" s="120"/>
      <c r="C24" s="149"/>
      <c r="D24" s="102">
        <f>E24+F24+G24+H24+I24+J24+K24+L24+M24+N24+O24+P24+Q24+R24+S24+T24+U24+V24</f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45" t="s">
        <v>38</v>
      </c>
      <c r="X24" s="146"/>
    </row>
    <row r="25" spans="1:24" ht="20.25" customHeight="1" outlineLevel="1">
      <c r="A25" s="147"/>
      <c r="B25" s="120"/>
      <c r="C25" s="149"/>
      <c r="D25" s="102">
        <f aca="true" t="shared" si="1" ref="D25:D35">E25+F25+G25+H25+I25+J25+K25+L25+M25+N25+O25+P25+Q25+R25+S25+T25+U25+V25</f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45" t="s">
        <v>39</v>
      </c>
      <c r="X25" s="146"/>
    </row>
    <row r="26" spans="1:24" ht="20.25" customHeight="1" outlineLevel="1">
      <c r="A26" s="147"/>
      <c r="B26" s="120"/>
      <c r="C26" s="149"/>
      <c r="D26" s="102">
        <f t="shared" si="1"/>
        <v>3114.69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3114.69</v>
      </c>
      <c r="U26" s="102">
        <v>0</v>
      </c>
      <c r="V26" s="102">
        <v>0</v>
      </c>
      <c r="W26" s="145" t="s">
        <v>40</v>
      </c>
      <c r="X26" s="146"/>
    </row>
    <row r="27" spans="1:24" ht="20.25" customHeight="1" outlineLevel="1">
      <c r="A27" s="147"/>
      <c r="B27" s="120"/>
      <c r="C27" s="149"/>
      <c r="D27" s="102">
        <f t="shared" si="1"/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45" t="s">
        <v>41</v>
      </c>
      <c r="X27" s="146"/>
    </row>
    <row r="28" spans="1:24" ht="20.25" customHeight="1" outlineLevel="1">
      <c r="A28" s="147"/>
      <c r="B28" s="120"/>
      <c r="C28" s="149"/>
      <c r="D28" s="102">
        <f t="shared" si="1"/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45" t="s">
        <v>42</v>
      </c>
      <c r="X28" s="146"/>
    </row>
    <row r="29" spans="1:24" ht="20.25" customHeight="1" outlineLevel="1">
      <c r="A29" s="147"/>
      <c r="B29" s="120"/>
      <c r="C29" s="149"/>
      <c r="D29" s="102">
        <f t="shared" si="1"/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45" t="s">
        <v>43</v>
      </c>
      <c r="X29" s="146"/>
    </row>
    <row r="30" spans="1:24" ht="20.25" customHeight="1" outlineLevel="1">
      <c r="A30" s="147"/>
      <c r="B30" s="120"/>
      <c r="C30" s="149"/>
      <c r="D30" s="102">
        <f t="shared" si="1"/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45" t="s">
        <v>44</v>
      </c>
      <c r="X30" s="146"/>
    </row>
    <row r="31" spans="1:24" ht="20.25" customHeight="1" outlineLevel="1">
      <c r="A31" s="147"/>
      <c r="B31" s="120"/>
      <c r="C31" s="149"/>
      <c r="D31" s="102">
        <f t="shared" si="1"/>
        <v>5680.24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3">
        <v>0</v>
      </c>
      <c r="P31" s="103">
        <v>4080.24</v>
      </c>
      <c r="Q31" s="102">
        <v>0</v>
      </c>
      <c r="R31" s="102">
        <v>0</v>
      </c>
      <c r="S31" s="102">
        <v>0</v>
      </c>
      <c r="T31" s="102">
        <v>0</v>
      </c>
      <c r="U31" s="103">
        <v>1600</v>
      </c>
      <c r="V31" s="102">
        <v>0</v>
      </c>
      <c r="W31" s="145" t="s">
        <v>45</v>
      </c>
      <c r="X31" s="146"/>
    </row>
    <row r="32" spans="1:24" ht="20.25" customHeight="1" outlineLevel="1">
      <c r="A32" s="147"/>
      <c r="B32" s="120"/>
      <c r="C32" s="149"/>
      <c r="D32" s="102">
        <f t="shared" si="1"/>
        <v>6727.34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3409.93</v>
      </c>
      <c r="P32" s="102">
        <v>1817.41</v>
      </c>
      <c r="Q32" s="102">
        <v>1500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45" t="s">
        <v>46</v>
      </c>
      <c r="X32" s="146"/>
    </row>
    <row r="33" spans="1:24" ht="20.25" customHeight="1" outlineLevel="1">
      <c r="A33" s="147"/>
      <c r="B33" s="120"/>
      <c r="C33" s="149"/>
      <c r="D33" s="102">
        <f t="shared" si="1"/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45" t="s">
        <v>47</v>
      </c>
      <c r="X33" s="146"/>
    </row>
    <row r="34" spans="1:24" ht="20.25" customHeight="1" outlineLevel="1">
      <c r="A34" s="147"/>
      <c r="B34" s="120"/>
      <c r="C34" s="149"/>
      <c r="D34" s="102">
        <f t="shared" si="1"/>
        <v>545.11</v>
      </c>
      <c r="E34" s="11">
        <v>545.11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45" t="s">
        <v>48</v>
      </c>
      <c r="X34" s="146"/>
    </row>
    <row r="35" spans="1:24" ht="20.25" customHeight="1" outlineLevel="1">
      <c r="A35" s="147"/>
      <c r="B35" s="120"/>
      <c r="C35" s="149"/>
      <c r="D35" s="102">
        <f t="shared" si="1"/>
        <v>20959.440000000002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1000</v>
      </c>
      <c r="N35" s="102">
        <v>0</v>
      </c>
      <c r="O35" s="102">
        <v>0</v>
      </c>
      <c r="P35" s="102">
        <v>0</v>
      </c>
      <c r="Q35" s="102">
        <v>7719.59</v>
      </c>
      <c r="R35" s="102">
        <v>1308.84</v>
      </c>
      <c r="S35" s="102">
        <v>981.35</v>
      </c>
      <c r="T35" s="102">
        <v>0</v>
      </c>
      <c r="U35" s="102">
        <v>9949.66</v>
      </c>
      <c r="V35" s="102">
        <v>0</v>
      </c>
      <c r="W35" s="145" t="s">
        <v>49</v>
      </c>
      <c r="X35" s="146"/>
    </row>
    <row r="36" spans="1:24" s="3" customFormat="1" ht="25.5" customHeight="1" outlineLevel="1" thickBot="1">
      <c r="A36" s="126"/>
      <c r="B36" s="127"/>
      <c r="C36" s="150"/>
      <c r="D36" s="102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44" t="s">
        <v>50</v>
      </c>
      <c r="X36" s="139"/>
    </row>
    <row r="37" spans="1:24" s="3" customFormat="1" ht="35.25" customHeight="1" thickBot="1">
      <c r="A37" s="18">
        <v>9</v>
      </c>
      <c r="B37" s="48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32"/>
      <c r="X37" s="116"/>
    </row>
    <row r="38" spans="1:24" s="3" customFormat="1" ht="35.25" customHeight="1" thickBot="1">
      <c r="A38" s="18">
        <v>9.1</v>
      </c>
      <c r="B38" s="48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32"/>
      <c r="X38" s="116"/>
    </row>
    <row r="39" spans="1:24" s="3" customFormat="1" ht="35.25" customHeight="1" thickBot="1">
      <c r="A39" s="19" t="s">
        <v>53</v>
      </c>
      <c r="B39" s="48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32"/>
      <c r="X39" s="116"/>
    </row>
    <row r="40" spans="1:24" s="3" customFormat="1" ht="35.25" customHeight="1" thickBot="1">
      <c r="A40" s="19" t="s">
        <v>56</v>
      </c>
      <c r="B40" s="48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32"/>
      <c r="X40" s="116"/>
    </row>
    <row r="41" spans="1:24" s="3" customFormat="1" ht="35.25" customHeight="1" thickBot="1">
      <c r="A41" s="18">
        <v>9.2</v>
      </c>
      <c r="B41" s="48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32"/>
      <c r="X41" s="116"/>
    </row>
    <row r="42" spans="1:24" s="3" customFormat="1" ht="57" customHeight="1" thickBot="1">
      <c r="A42" s="19" t="s">
        <v>59</v>
      </c>
      <c r="B42" s="48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32" t="s">
        <v>61</v>
      </c>
      <c r="X42" s="116"/>
    </row>
    <row r="43" spans="1:24" s="3" customFormat="1" ht="53.25" customHeight="1" thickBot="1">
      <c r="A43" s="19" t="s">
        <v>62</v>
      </c>
      <c r="B43" s="48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32" t="s">
        <v>63</v>
      </c>
      <c r="X43" s="116"/>
    </row>
    <row r="44" spans="1:24" s="3" customFormat="1" ht="48.75" customHeight="1" thickBot="1">
      <c r="A44" s="18">
        <v>9.3</v>
      </c>
      <c r="B44" s="48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32"/>
      <c r="X44" s="116"/>
    </row>
    <row r="45" spans="1:24" s="3" customFormat="1" ht="35.25" customHeight="1" thickBot="1">
      <c r="A45" s="19" t="s">
        <v>65</v>
      </c>
      <c r="B45" s="48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32" t="s">
        <v>67</v>
      </c>
      <c r="X45" s="116"/>
    </row>
    <row r="46" spans="1:24" s="3" customFormat="1" ht="35.25" customHeight="1" thickBot="1">
      <c r="A46" s="19" t="s">
        <v>68</v>
      </c>
      <c r="B46" s="48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32" t="s">
        <v>70</v>
      </c>
      <c r="X46" s="116"/>
    </row>
    <row r="47" spans="1:24" s="3" customFormat="1" ht="35.25" customHeight="1" thickBot="1">
      <c r="A47" s="18">
        <v>9.4</v>
      </c>
      <c r="B47" s="48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32"/>
      <c r="X47" s="116"/>
    </row>
    <row r="48" spans="1:24" s="3" customFormat="1" ht="35.25" customHeight="1" thickBot="1">
      <c r="A48" s="19" t="s">
        <v>73</v>
      </c>
      <c r="B48" s="48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32" t="s">
        <v>74</v>
      </c>
      <c r="X48" s="116"/>
    </row>
    <row r="49" spans="1:24" s="3" customFormat="1" ht="35.25" customHeight="1" thickBot="1">
      <c r="A49" s="19" t="s">
        <v>75</v>
      </c>
      <c r="B49" s="48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32" t="s">
        <v>76</v>
      </c>
      <c r="X49" s="116"/>
    </row>
    <row r="50" spans="1:24" s="3" customFormat="1" ht="35.25" customHeight="1" thickBot="1">
      <c r="A50" s="18">
        <v>9.5</v>
      </c>
      <c r="B50" s="48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32"/>
      <c r="X50" s="116"/>
    </row>
    <row r="51" spans="1:24" s="3" customFormat="1" ht="35.25" customHeight="1" thickBot="1">
      <c r="A51" s="19" t="s">
        <v>78</v>
      </c>
      <c r="B51" s="48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32"/>
      <c r="X51" s="116"/>
    </row>
    <row r="52" spans="1:24" s="3" customFormat="1" ht="35.25" customHeight="1" thickBot="1">
      <c r="A52" s="19" t="s">
        <v>79</v>
      </c>
      <c r="B52" s="48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32"/>
      <c r="X52" s="116"/>
    </row>
    <row r="53" spans="1:24" s="3" customFormat="1" ht="27.75" customHeight="1" thickBot="1">
      <c r="A53" s="18">
        <v>9.6</v>
      </c>
      <c r="B53" s="32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32"/>
      <c r="X53" s="116"/>
    </row>
    <row r="54" spans="1:24" s="3" customFormat="1" ht="42.75" customHeight="1" thickBot="1">
      <c r="A54" s="19" t="s">
        <v>82</v>
      </c>
      <c r="B54" s="32" t="s">
        <v>54</v>
      </c>
      <c r="C54" s="10" t="s">
        <v>81</v>
      </c>
      <c r="D54" s="10">
        <v>126755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32" t="s">
        <v>83</v>
      </c>
      <c r="X54" s="116"/>
    </row>
    <row r="55" spans="1:24" s="3" customFormat="1" ht="45" customHeight="1" thickBot="1">
      <c r="A55" s="19" t="s">
        <v>84</v>
      </c>
      <c r="B55" s="32" t="s">
        <v>57</v>
      </c>
      <c r="C55" s="10" t="s">
        <v>81</v>
      </c>
      <c r="D55" s="10">
        <v>126755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32" t="s">
        <v>85</v>
      </c>
      <c r="X55" s="116"/>
    </row>
    <row r="56" spans="1:24" s="31" customFormat="1" ht="27" customHeight="1" thickBot="1">
      <c r="A56" s="25">
        <v>9.7</v>
      </c>
      <c r="B56" s="32" t="s">
        <v>86</v>
      </c>
      <c r="C56" s="32" t="s">
        <v>87</v>
      </c>
      <c r="D56" s="32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42"/>
      <c r="X56" s="143"/>
    </row>
    <row r="57" spans="1:24" s="31" customFormat="1" ht="27" customHeight="1" thickBot="1">
      <c r="A57" s="24" t="s">
        <v>88</v>
      </c>
      <c r="B57" s="32" t="s">
        <v>54</v>
      </c>
      <c r="C57" s="32" t="s">
        <v>87</v>
      </c>
      <c r="D57" s="33">
        <v>6.55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42" t="s">
        <v>89</v>
      </c>
      <c r="X57" s="143"/>
    </row>
    <row r="58" spans="1:24" s="31" customFormat="1" ht="27" customHeight="1" thickBot="1">
      <c r="A58" s="23" t="s">
        <v>90</v>
      </c>
      <c r="B58" s="32" t="s">
        <v>57</v>
      </c>
      <c r="C58" s="32" t="s">
        <v>87</v>
      </c>
      <c r="D58" s="32">
        <v>8.66</v>
      </c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42" t="s">
        <v>91</v>
      </c>
      <c r="X58" s="143"/>
    </row>
    <row r="59" spans="1:24" s="31" customFormat="1" ht="27" customHeight="1" thickBot="1">
      <c r="A59" s="25">
        <v>9.8</v>
      </c>
      <c r="B59" s="32" t="s">
        <v>92</v>
      </c>
      <c r="C59" s="32" t="s">
        <v>93</v>
      </c>
      <c r="D59" s="32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42"/>
      <c r="X59" s="143"/>
    </row>
    <row r="60" spans="1:24" s="37" customFormat="1" ht="27" customHeight="1" thickBot="1">
      <c r="A60" s="34" t="s">
        <v>94</v>
      </c>
      <c r="B60" s="35" t="s">
        <v>54</v>
      </c>
      <c r="C60" s="35" t="s">
        <v>93</v>
      </c>
      <c r="D60" s="36">
        <v>0.84</v>
      </c>
      <c r="E60" s="35" t="s">
        <v>12</v>
      </c>
      <c r="F60" s="35" t="s">
        <v>12</v>
      </c>
      <c r="G60" s="35" t="s">
        <v>12</v>
      </c>
      <c r="H60" s="35" t="s">
        <v>12</v>
      </c>
      <c r="I60" s="35"/>
      <c r="J60" s="35" t="s">
        <v>12</v>
      </c>
      <c r="K60" s="35" t="s">
        <v>12</v>
      </c>
      <c r="L60" s="35" t="s">
        <v>12</v>
      </c>
      <c r="M60" s="35" t="s">
        <v>12</v>
      </c>
      <c r="N60" s="35" t="s">
        <v>12</v>
      </c>
      <c r="O60" s="35" t="s">
        <v>12</v>
      </c>
      <c r="P60" s="35" t="s">
        <v>12</v>
      </c>
      <c r="Q60" s="35" t="s">
        <v>12</v>
      </c>
      <c r="R60" s="35" t="s">
        <v>12</v>
      </c>
      <c r="S60" s="35" t="s">
        <v>12</v>
      </c>
      <c r="T60" s="35" t="s">
        <v>12</v>
      </c>
      <c r="U60" s="35">
        <v>0.84</v>
      </c>
      <c r="V60" s="35" t="s">
        <v>12</v>
      </c>
      <c r="W60" s="140" t="s">
        <v>95</v>
      </c>
      <c r="X60" s="141"/>
    </row>
    <row r="61" spans="1:24" s="31" customFormat="1" ht="27" customHeight="1" thickBot="1">
      <c r="A61" s="23" t="s">
        <v>96</v>
      </c>
      <c r="B61" s="32" t="s">
        <v>57</v>
      </c>
      <c r="C61" s="32" t="s">
        <v>93</v>
      </c>
      <c r="D61" s="32">
        <v>0.84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>
        <v>0.84</v>
      </c>
      <c r="V61" s="32" t="s">
        <v>12</v>
      </c>
      <c r="W61" s="142" t="s">
        <v>97</v>
      </c>
      <c r="X61" s="143"/>
    </row>
    <row r="62" spans="1:24" s="3" customFormat="1" ht="23.25" customHeight="1" thickBot="1">
      <c r="A62" s="18">
        <v>9.9</v>
      </c>
      <c r="B62" s="32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32"/>
      <c r="X62" s="116"/>
    </row>
    <row r="63" spans="1:24" s="3" customFormat="1" ht="27" customHeight="1" thickBot="1">
      <c r="A63" s="19" t="s">
        <v>99</v>
      </c>
      <c r="B63" s="32" t="s">
        <v>54</v>
      </c>
      <c r="C63" s="10" t="s">
        <v>100</v>
      </c>
      <c r="D63" s="10">
        <v>2.9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>
        <v>2.9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32" t="s">
        <v>101</v>
      </c>
      <c r="X63" s="116"/>
    </row>
    <row r="64" spans="1:24" s="3" customFormat="1" ht="27" customHeight="1" thickBot="1">
      <c r="A64" s="19" t="s">
        <v>102</v>
      </c>
      <c r="B64" s="32" t="s">
        <v>57</v>
      </c>
      <c r="C64" s="10" t="s">
        <v>100</v>
      </c>
      <c r="D64" s="10">
        <v>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>
        <v>5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32" t="s">
        <v>103</v>
      </c>
      <c r="X64" s="116"/>
    </row>
    <row r="65" spans="1:24" s="3" customFormat="1" ht="30.75" customHeight="1" thickBot="1">
      <c r="A65" s="18">
        <v>9.1</v>
      </c>
      <c r="B65" s="32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32" t="s">
        <v>106</v>
      </c>
      <c r="X65" s="116"/>
    </row>
    <row r="66" spans="1:24" s="3" customFormat="1" ht="24.75" customHeight="1" thickBot="1">
      <c r="A66" s="133" t="s">
        <v>107</v>
      </c>
      <c r="B66" s="119" t="s">
        <v>54</v>
      </c>
      <c r="C66" s="135" t="s">
        <v>105</v>
      </c>
      <c r="D66" s="181">
        <f>31591603.55/6/(4+17/2+56/2+110.5+7+1+8+6+1)</f>
        <v>30260.156657088126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37" t="s">
        <v>108</v>
      </c>
      <c r="X66" s="124"/>
    </row>
    <row r="67" spans="1:24" s="3" customFormat="1" ht="28.5" customHeight="1" thickBot="1">
      <c r="A67" s="134"/>
      <c r="B67" s="127"/>
      <c r="C67" s="136"/>
      <c r="D67" s="182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38" t="s">
        <v>109</v>
      </c>
      <c r="X67" s="139"/>
    </row>
    <row r="68" spans="1:24" s="31" customFormat="1" ht="29.25" customHeight="1" thickBot="1">
      <c r="A68" s="125" t="s">
        <v>110</v>
      </c>
      <c r="B68" s="119" t="s">
        <v>57</v>
      </c>
      <c r="C68" s="119" t="s">
        <v>105</v>
      </c>
      <c r="D68" s="152">
        <v>30139.34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28" t="s">
        <v>111</v>
      </c>
      <c r="X68" s="129"/>
    </row>
    <row r="69" spans="1:24" s="31" customFormat="1" ht="27.75" customHeight="1" thickBot="1">
      <c r="A69" s="126"/>
      <c r="B69" s="127"/>
      <c r="C69" s="127"/>
      <c r="D69" s="127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30" t="s">
        <v>109</v>
      </c>
      <c r="X69" s="131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40" t="s">
        <v>12</v>
      </c>
      <c r="E70" s="40" t="s">
        <v>12</v>
      </c>
      <c r="F70" s="40" t="s">
        <v>12</v>
      </c>
      <c r="G70" s="40" t="s">
        <v>12</v>
      </c>
      <c r="H70" s="40" t="s">
        <v>12</v>
      </c>
      <c r="I70" s="40"/>
      <c r="J70" s="40" t="s">
        <v>12</v>
      </c>
      <c r="K70" s="40" t="s">
        <v>12</v>
      </c>
      <c r="L70" s="40" t="s">
        <v>12</v>
      </c>
      <c r="M70" s="40" t="s">
        <v>12</v>
      </c>
      <c r="N70" s="40" t="s">
        <v>12</v>
      </c>
      <c r="O70" s="40" t="s">
        <v>12</v>
      </c>
      <c r="P70" s="40" t="s">
        <v>12</v>
      </c>
      <c r="Q70" s="40" t="s">
        <v>12</v>
      </c>
      <c r="R70" s="40" t="s">
        <v>12</v>
      </c>
      <c r="S70" s="40" t="s">
        <v>12</v>
      </c>
      <c r="T70" s="40" t="s">
        <v>12</v>
      </c>
      <c r="U70" s="40" t="s">
        <v>12</v>
      </c>
      <c r="V70" s="40" t="s">
        <v>12</v>
      </c>
      <c r="W70" s="132"/>
      <c r="X70" s="116"/>
    </row>
    <row r="71" spans="1:24" s="5" customFormat="1" ht="45.75" customHeight="1" thickBot="1">
      <c r="A71" s="20">
        <v>10.1</v>
      </c>
      <c r="B71" s="4" t="s">
        <v>113</v>
      </c>
      <c r="C71" s="46" t="s">
        <v>0</v>
      </c>
      <c r="D71" s="74">
        <f aca="true" t="shared" si="2" ref="D71:U71">SUM(D72:D75)</f>
        <v>9219.08</v>
      </c>
      <c r="E71" s="72">
        <f t="shared" si="2"/>
        <v>52.1</v>
      </c>
      <c r="F71" s="72">
        <f t="shared" si="2"/>
        <v>0</v>
      </c>
      <c r="G71" s="72">
        <f t="shared" si="2"/>
        <v>0</v>
      </c>
      <c r="H71" s="72">
        <f t="shared" si="2"/>
        <v>0</v>
      </c>
      <c r="I71" s="72">
        <f t="shared" si="2"/>
        <v>0</v>
      </c>
      <c r="J71" s="72">
        <f t="shared" si="2"/>
        <v>0</v>
      </c>
      <c r="K71" s="72">
        <f t="shared" si="2"/>
        <v>0</v>
      </c>
      <c r="L71" s="72">
        <f t="shared" si="2"/>
        <v>0</v>
      </c>
      <c r="M71" s="72">
        <f t="shared" si="2"/>
        <v>0</v>
      </c>
      <c r="N71" s="72">
        <f t="shared" si="2"/>
        <v>0</v>
      </c>
      <c r="O71" s="72">
        <f t="shared" si="2"/>
        <v>0</v>
      </c>
      <c r="P71" s="72">
        <f t="shared" si="2"/>
        <v>5223.36</v>
      </c>
      <c r="Q71" s="72">
        <f t="shared" si="2"/>
        <v>741.07</v>
      </c>
      <c r="R71" s="72">
        <f t="shared" si="2"/>
        <v>0</v>
      </c>
      <c r="S71" s="72">
        <f t="shared" si="2"/>
        <v>0</v>
      </c>
      <c r="T71" s="72">
        <f t="shared" si="2"/>
        <v>0</v>
      </c>
      <c r="U71" s="72">
        <f t="shared" si="2"/>
        <v>3202.55</v>
      </c>
      <c r="V71" s="75">
        <f>SUM(V72:V75)</f>
        <v>0</v>
      </c>
      <c r="W71" s="115" t="s">
        <v>114</v>
      </c>
      <c r="X71" s="116"/>
    </row>
    <row r="72" spans="1:24" s="3" customFormat="1" ht="29.25" customHeight="1" thickBot="1">
      <c r="A72" s="19" t="s">
        <v>115</v>
      </c>
      <c r="B72" s="10" t="s">
        <v>116</v>
      </c>
      <c r="C72" s="47" t="s">
        <v>0</v>
      </c>
      <c r="D72" s="76">
        <f>SUM(E72:V72)</f>
        <v>9181.68</v>
      </c>
      <c r="E72" s="73">
        <f>E90</f>
        <v>109.59</v>
      </c>
      <c r="F72" s="73">
        <f aca="true" t="shared" si="3" ref="F72:V72">F90</f>
        <v>0</v>
      </c>
      <c r="G72" s="73">
        <f t="shared" si="3"/>
        <v>0</v>
      </c>
      <c r="H72" s="73">
        <f t="shared" si="3"/>
        <v>0</v>
      </c>
      <c r="I72" s="73">
        <f t="shared" si="3"/>
        <v>0</v>
      </c>
      <c r="J72" s="73">
        <f t="shared" si="3"/>
        <v>0</v>
      </c>
      <c r="K72" s="73">
        <f t="shared" si="3"/>
        <v>0</v>
      </c>
      <c r="L72" s="73">
        <f t="shared" si="3"/>
        <v>0</v>
      </c>
      <c r="M72" s="73">
        <f t="shared" si="3"/>
        <v>0</v>
      </c>
      <c r="N72" s="73">
        <f t="shared" si="3"/>
        <v>0</v>
      </c>
      <c r="O72" s="73">
        <f t="shared" si="3"/>
        <v>0</v>
      </c>
      <c r="P72" s="73">
        <f t="shared" si="3"/>
        <v>4882.71</v>
      </c>
      <c r="Q72" s="73">
        <f t="shared" si="3"/>
        <v>946.85</v>
      </c>
      <c r="R72" s="73">
        <f t="shared" si="3"/>
        <v>0</v>
      </c>
      <c r="S72" s="73">
        <f t="shared" si="3"/>
        <v>0</v>
      </c>
      <c r="T72" s="73">
        <f t="shared" si="3"/>
        <v>0</v>
      </c>
      <c r="U72" s="73">
        <f t="shared" si="3"/>
        <v>3242.53</v>
      </c>
      <c r="V72" s="73">
        <f t="shared" si="3"/>
        <v>0</v>
      </c>
      <c r="W72" s="115" t="s">
        <v>117</v>
      </c>
      <c r="X72" s="116"/>
    </row>
    <row r="73" spans="1:24" s="3" customFormat="1" ht="29.25" customHeight="1" thickBot="1">
      <c r="A73" s="19" t="s">
        <v>118</v>
      </c>
      <c r="B73" s="10" t="s">
        <v>119</v>
      </c>
      <c r="C73" s="47" t="s">
        <v>0</v>
      </c>
      <c r="D73" s="81">
        <f>SUM(E73:V73)</f>
        <v>37.40000000000003</v>
      </c>
      <c r="E73" s="78">
        <f>E97</f>
        <v>-57.49</v>
      </c>
      <c r="F73" s="78">
        <f aca="true" t="shared" si="4" ref="F73:V73">F97</f>
        <v>0</v>
      </c>
      <c r="G73" s="78">
        <f t="shared" si="4"/>
        <v>0</v>
      </c>
      <c r="H73" s="78">
        <f t="shared" si="4"/>
        <v>0</v>
      </c>
      <c r="I73" s="78">
        <f t="shared" si="4"/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8">
        <f t="shared" si="4"/>
        <v>0</v>
      </c>
      <c r="O73" s="78">
        <f t="shared" si="4"/>
        <v>0</v>
      </c>
      <c r="P73" s="78">
        <f t="shared" si="4"/>
        <v>340.65000000000003</v>
      </c>
      <c r="Q73" s="78">
        <f t="shared" si="4"/>
        <v>-205.78</v>
      </c>
      <c r="R73" s="78">
        <f t="shared" si="4"/>
        <v>0</v>
      </c>
      <c r="S73" s="78">
        <f t="shared" si="4"/>
        <v>0</v>
      </c>
      <c r="T73" s="78">
        <f t="shared" si="4"/>
        <v>0</v>
      </c>
      <c r="U73" s="78">
        <f t="shared" si="4"/>
        <v>-39.98</v>
      </c>
      <c r="V73" s="78">
        <f t="shared" si="4"/>
        <v>0</v>
      </c>
      <c r="W73" s="115" t="s">
        <v>120</v>
      </c>
      <c r="X73" s="116"/>
    </row>
    <row r="74" spans="1:24" s="3" customFormat="1" ht="29.25" customHeight="1" thickBot="1">
      <c r="A74" s="19" t="s">
        <v>121</v>
      </c>
      <c r="B74" s="10" t="s">
        <v>122</v>
      </c>
      <c r="C74" s="47" t="s">
        <v>0</v>
      </c>
      <c r="D74" s="97">
        <f>SUM(E74:V74)</f>
        <v>0</v>
      </c>
      <c r="E74" s="96">
        <f>E104</f>
        <v>0</v>
      </c>
      <c r="F74" s="96">
        <f aca="true" t="shared" si="5" ref="F74:V74">F104</f>
        <v>0</v>
      </c>
      <c r="G74" s="96">
        <f t="shared" si="5"/>
        <v>0</v>
      </c>
      <c r="H74" s="96">
        <f t="shared" si="5"/>
        <v>0</v>
      </c>
      <c r="I74" s="96">
        <f t="shared" si="5"/>
        <v>0</v>
      </c>
      <c r="J74" s="96">
        <f t="shared" si="5"/>
        <v>0</v>
      </c>
      <c r="K74" s="96">
        <f t="shared" si="5"/>
        <v>0</v>
      </c>
      <c r="L74" s="96">
        <f t="shared" si="5"/>
        <v>0</v>
      </c>
      <c r="M74" s="96">
        <f t="shared" si="5"/>
        <v>0</v>
      </c>
      <c r="N74" s="96">
        <f t="shared" si="5"/>
        <v>0</v>
      </c>
      <c r="O74" s="96">
        <f t="shared" si="5"/>
        <v>0</v>
      </c>
      <c r="P74" s="96">
        <f t="shared" si="5"/>
        <v>0</v>
      </c>
      <c r="Q74" s="96">
        <f t="shared" si="5"/>
        <v>0</v>
      </c>
      <c r="R74" s="96">
        <f t="shared" si="5"/>
        <v>0</v>
      </c>
      <c r="S74" s="96">
        <f t="shared" si="5"/>
        <v>0</v>
      </c>
      <c r="T74" s="96">
        <f t="shared" si="5"/>
        <v>0</v>
      </c>
      <c r="U74" s="96">
        <f t="shared" si="5"/>
        <v>0</v>
      </c>
      <c r="V74" s="96">
        <f t="shared" si="5"/>
        <v>0</v>
      </c>
      <c r="W74" s="115" t="s">
        <v>123</v>
      </c>
      <c r="X74" s="116"/>
    </row>
    <row r="75" spans="1:24" s="3" customFormat="1" ht="29.25" customHeight="1" thickBot="1">
      <c r="A75" s="19" t="s">
        <v>124</v>
      </c>
      <c r="B75" s="10" t="s">
        <v>125</v>
      </c>
      <c r="C75" s="47" t="s">
        <v>0</v>
      </c>
      <c r="D75" s="82">
        <f>SUM(E75:V75)</f>
        <v>0</v>
      </c>
      <c r="E75" s="83">
        <f>E111</f>
        <v>0</v>
      </c>
      <c r="F75" s="83">
        <f aca="true" t="shared" si="6" ref="F75:V75">F111</f>
        <v>0</v>
      </c>
      <c r="G75" s="83">
        <f t="shared" si="6"/>
        <v>0</v>
      </c>
      <c r="H75" s="83">
        <f t="shared" si="6"/>
        <v>0</v>
      </c>
      <c r="I75" s="83">
        <f t="shared" si="6"/>
        <v>0</v>
      </c>
      <c r="J75" s="83">
        <f t="shared" si="6"/>
        <v>0</v>
      </c>
      <c r="K75" s="83">
        <f t="shared" si="6"/>
        <v>0</v>
      </c>
      <c r="L75" s="83">
        <f t="shared" si="6"/>
        <v>0</v>
      </c>
      <c r="M75" s="83">
        <f t="shared" si="6"/>
        <v>0</v>
      </c>
      <c r="N75" s="83">
        <f t="shared" si="6"/>
        <v>0</v>
      </c>
      <c r="O75" s="83">
        <f t="shared" si="6"/>
        <v>0</v>
      </c>
      <c r="P75" s="83">
        <f t="shared" si="6"/>
        <v>0</v>
      </c>
      <c r="Q75" s="83">
        <f t="shared" si="6"/>
        <v>0</v>
      </c>
      <c r="R75" s="83">
        <f t="shared" si="6"/>
        <v>0</v>
      </c>
      <c r="S75" s="83">
        <f t="shared" si="6"/>
        <v>0</v>
      </c>
      <c r="T75" s="83">
        <f t="shared" si="6"/>
        <v>0</v>
      </c>
      <c r="U75" s="83">
        <f t="shared" si="6"/>
        <v>0</v>
      </c>
      <c r="V75" s="83">
        <f t="shared" si="6"/>
        <v>0</v>
      </c>
      <c r="W75" s="115" t="s">
        <v>126</v>
      </c>
      <c r="X75" s="116"/>
    </row>
    <row r="76" spans="1:24" s="3" customFormat="1" ht="23.25" customHeight="1">
      <c r="A76" s="117" t="s">
        <v>154</v>
      </c>
      <c r="B76" s="119" t="s">
        <v>1</v>
      </c>
      <c r="C76" s="121" t="s">
        <v>0</v>
      </c>
      <c r="D76" s="84"/>
      <c r="E76" s="85"/>
      <c r="F76" s="85"/>
      <c r="G76" s="86"/>
      <c r="H76" s="85"/>
      <c r="I76" s="86"/>
      <c r="J76" s="85"/>
      <c r="K76" s="86"/>
      <c r="L76" s="85"/>
      <c r="M76" s="86"/>
      <c r="N76" s="85"/>
      <c r="O76" s="86"/>
      <c r="P76" s="85"/>
      <c r="Q76" s="86"/>
      <c r="R76" s="85"/>
      <c r="S76" s="86"/>
      <c r="T76" s="85"/>
      <c r="U76" s="86"/>
      <c r="V76" s="85"/>
      <c r="W76" s="123" t="s">
        <v>37</v>
      </c>
      <c r="X76" s="124"/>
    </row>
    <row r="77" spans="1:24" s="3" customFormat="1" ht="23.25" customHeight="1">
      <c r="A77" s="118"/>
      <c r="B77" s="120"/>
      <c r="C77" s="122"/>
      <c r="D77" s="87">
        <f aca="true" t="shared" si="7" ref="D77:D88">SUM(E77:V77)</f>
        <v>0</v>
      </c>
      <c r="E77" s="88">
        <v>0</v>
      </c>
      <c r="F77" s="88">
        <v>0</v>
      </c>
      <c r="G77" s="89">
        <v>0</v>
      </c>
      <c r="H77" s="88">
        <v>0</v>
      </c>
      <c r="I77" s="89">
        <v>0</v>
      </c>
      <c r="J77" s="88">
        <v>0</v>
      </c>
      <c r="K77" s="89">
        <v>0</v>
      </c>
      <c r="L77" s="88">
        <v>0</v>
      </c>
      <c r="M77" s="89">
        <v>0</v>
      </c>
      <c r="N77" s="88">
        <v>0</v>
      </c>
      <c r="O77" s="89">
        <v>0</v>
      </c>
      <c r="P77" s="88">
        <v>0</v>
      </c>
      <c r="Q77" s="89">
        <v>0</v>
      </c>
      <c r="R77" s="88">
        <v>0</v>
      </c>
      <c r="S77" s="89">
        <v>0</v>
      </c>
      <c r="T77" s="88">
        <v>0</v>
      </c>
      <c r="U77" s="89">
        <v>0</v>
      </c>
      <c r="V77" s="88">
        <v>0</v>
      </c>
      <c r="W77" s="109" t="s">
        <v>38</v>
      </c>
      <c r="X77" s="110"/>
    </row>
    <row r="78" spans="1:24" s="3" customFormat="1" ht="23.25" customHeight="1">
      <c r="A78" s="118"/>
      <c r="B78" s="120"/>
      <c r="C78" s="122"/>
      <c r="D78" s="87">
        <f t="shared" si="7"/>
        <v>0</v>
      </c>
      <c r="E78" s="88">
        <v>0</v>
      </c>
      <c r="F78" s="88">
        <v>0</v>
      </c>
      <c r="G78" s="89">
        <v>0</v>
      </c>
      <c r="H78" s="88">
        <v>0</v>
      </c>
      <c r="I78" s="89">
        <v>0</v>
      </c>
      <c r="J78" s="88">
        <v>0</v>
      </c>
      <c r="K78" s="89">
        <v>0</v>
      </c>
      <c r="L78" s="88">
        <v>0</v>
      </c>
      <c r="M78" s="89">
        <v>0</v>
      </c>
      <c r="N78" s="88">
        <v>0</v>
      </c>
      <c r="O78" s="89">
        <v>0</v>
      </c>
      <c r="P78" s="88">
        <v>0</v>
      </c>
      <c r="Q78" s="89">
        <v>0</v>
      </c>
      <c r="R78" s="88">
        <v>0</v>
      </c>
      <c r="S78" s="89">
        <v>0</v>
      </c>
      <c r="T78" s="88">
        <v>0</v>
      </c>
      <c r="U78" s="89">
        <v>0</v>
      </c>
      <c r="V78" s="88">
        <v>0</v>
      </c>
      <c r="W78" s="109" t="s">
        <v>39</v>
      </c>
      <c r="X78" s="110"/>
    </row>
    <row r="79" spans="1:24" s="3" customFormat="1" ht="23.25" customHeight="1">
      <c r="A79" s="118"/>
      <c r="B79" s="120"/>
      <c r="C79" s="122"/>
      <c r="D79" s="87">
        <f t="shared" si="7"/>
        <v>0</v>
      </c>
      <c r="E79" s="88">
        <f aca="true" t="shared" si="8" ref="E79:V79">E95+E102+E109+E116</f>
        <v>0</v>
      </c>
      <c r="F79" s="88">
        <f t="shared" si="8"/>
        <v>0</v>
      </c>
      <c r="G79" s="89">
        <f t="shared" si="8"/>
        <v>0</v>
      </c>
      <c r="H79" s="88">
        <f t="shared" si="8"/>
        <v>0</v>
      </c>
      <c r="I79" s="89">
        <f t="shared" si="8"/>
        <v>0</v>
      </c>
      <c r="J79" s="88">
        <f t="shared" si="8"/>
        <v>0</v>
      </c>
      <c r="K79" s="89">
        <f t="shared" si="8"/>
        <v>0</v>
      </c>
      <c r="L79" s="88">
        <f t="shared" si="8"/>
        <v>0</v>
      </c>
      <c r="M79" s="89">
        <f t="shared" si="8"/>
        <v>0</v>
      </c>
      <c r="N79" s="88">
        <f t="shared" si="8"/>
        <v>0</v>
      </c>
      <c r="O79" s="89">
        <f t="shared" si="8"/>
        <v>0</v>
      </c>
      <c r="P79" s="88">
        <f t="shared" si="8"/>
        <v>0</v>
      </c>
      <c r="Q79" s="89">
        <f t="shared" si="8"/>
        <v>0</v>
      </c>
      <c r="R79" s="88">
        <f t="shared" si="8"/>
        <v>0</v>
      </c>
      <c r="S79" s="89">
        <f t="shared" si="8"/>
        <v>0</v>
      </c>
      <c r="T79" s="88">
        <f t="shared" si="8"/>
        <v>0</v>
      </c>
      <c r="U79" s="89">
        <f t="shared" si="8"/>
        <v>0</v>
      </c>
      <c r="V79" s="88">
        <f t="shared" si="8"/>
        <v>0</v>
      </c>
      <c r="W79" s="109" t="s">
        <v>40</v>
      </c>
      <c r="X79" s="110"/>
    </row>
    <row r="80" spans="1:24" s="3" customFormat="1" ht="23.25" customHeight="1">
      <c r="A80" s="118"/>
      <c r="B80" s="120"/>
      <c r="C80" s="122"/>
      <c r="D80" s="87">
        <f t="shared" si="7"/>
        <v>0</v>
      </c>
      <c r="E80" s="88">
        <v>0</v>
      </c>
      <c r="F80" s="88">
        <v>0</v>
      </c>
      <c r="G80" s="89">
        <v>0</v>
      </c>
      <c r="H80" s="88">
        <v>0</v>
      </c>
      <c r="I80" s="89">
        <v>0</v>
      </c>
      <c r="J80" s="88">
        <v>0</v>
      </c>
      <c r="K80" s="89">
        <v>0</v>
      </c>
      <c r="L80" s="88">
        <v>0</v>
      </c>
      <c r="M80" s="89">
        <v>0</v>
      </c>
      <c r="N80" s="88">
        <v>0</v>
      </c>
      <c r="O80" s="89">
        <v>0</v>
      </c>
      <c r="P80" s="88">
        <v>0</v>
      </c>
      <c r="Q80" s="89">
        <v>0</v>
      </c>
      <c r="R80" s="88">
        <v>0</v>
      </c>
      <c r="S80" s="89">
        <v>0</v>
      </c>
      <c r="T80" s="88">
        <v>0</v>
      </c>
      <c r="U80" s="89">
        <v>0</v>
      </c>
      <c r="V80" s="88">
        <v>0</v>
      </c>
      <c r="W80" s="109" t="s">
        <v>41</v>
      </c>
      <c r="X80" s="110"/>
    </row>
    <row r="81" spans="1:24" s="3" customFormat="1" ht="23.25" customHeight="1">
      <c r="A81" s="118"/>
      <c r="B81" s="120"/>
      <c r="C81" s="122"/>
      <c r="D81" s="87">
        <f t="shared" si="7"/>
        <v>0</v>
      </c>
      <c r="E81" s="88">
        <v>0</v>
      </c>
      <c r="F81" s="88">
        <v>0</v>
      </c>
      <c r="G81" s="89">
        <v>0</v>
      </c>
      <c r="H81" s="88">
        <v>0</v>
      </c>
      <c r="I81" s="89">
        <v>0</v>
      </c>
      <c r="J81" s="88">
        <v>0</v>
      </c>
      <c r="K81" s="89">
        <v>0</v>
      </c>
      <c r="L81" s="88">
        <v>0</v>
      </c>
      <c r="M81" s="89">
        <v>0</v>
      </c>
      <c r="N81" s="88">
        <v>0</v>
      </c>
      <c r="O81" s="89">
        <v>0</v>
      </c>
      <c r="P81" s="88">
        <v>0</v>
      </c>
      <c r="Q81" s="89">
        <v>0</v>
      </c>
      <c r="R81" s="88">
        <v>0</v>
      </c>
      <c r="S81" s="89">
        <v>0</v>
      </c>
      <c r="T81" s="88">
        <v>0</v>
      </c>
      <c r="U81" s="89">
        <v>0</v>
      </c>
      <c r="V81" s="88">
        <v>0</v>
      </c>
      <c r="W81" s="109" t="s">
        <v>42</v>
      </c>
      <c r="X81" s="110"/>
    </row>
    <row r="82" spans="1:24" s="3" customFormat="1" ht="23.25" customHeight="1">
      <c r="A82" s="118"/>
      <c r="B82" s="120"/>
      <c r="C82" s="122"/>
      <c r="D82" s="87">
        <f t="shared" si="7"/>
        <v>0</v>
      </c>
      <c r="E82" s="88">
        <v>0</v>
      </c>
      <c r="F82" s="88">
        <v>0</v>
      </c>
      <c r="G82" s="89">
        <v>0</v>
      </c>
      <c r="H82" s="88">
        <v>0</v>
      </c>
      <c r="I82" s="89">
        <v>0</v>
      </c>
      <c r="J82" s="88">
        <v>0</v>
      </c>
      <c r="K82" s="89">
        <v>0</v>
      </c>
      <c r="L82" s="88">
        <v>0</v>
      </c>
      <c r="M82" s="89">
        <v>0</v>
      </c>
      <c r="N82" s="88">
        <v>0</v>
      </c>
      <c r="O82" s="89">
        <v>0</v>
      </c>
      <c r="P82" s="88">
        <v>0</v>
      </c>
      <c r="Q82" s="89">
        <v>0</v>
      </c>
      <c r="R82" s="88">
        <v>0</v>
      </c>
      <c r="S82" s="89">
        <v>0</v>
      </c>
      <c r="T82" s="88">
        <v>0</v>
      </c>
      <c r="U82" s="89">
        <v>0</v>
      </c>
      <c r="V82" s="88">
        <v>0</v>
      </c>
      <c r="W82" s="109" t="s">
        <v>43</v>
      </c>
      <c r="X82" s="110"/>
    </row>
    <row r="83" spans="1:24" s="3" customFormat="1" ht="23.25" customHeight="1">
      <c r="A83" s="118"/>
      <c r="B83" s="120"/>
      <c r="C83" s="122"/>
      <c r="D83" s="87">
        <f t="shared" si="7"/>
        <v>0</v>
      </c>
      <c r="E83" s="88">
        <v>0</v>
      </c>
      <c r="F83" s="88">
        <v>0</v>
      </c>
      <c r="G83" s="89">
        <v>0</v>
      </c>
      <c r="H83" s="88">
        <v>0</v>
      </c>
      <c r="I83" s="89">
        <v>0</v>
      </c>
      <c r="J83" s="88">
        <v>0</v>
      </c>
      <c r="K83" s="89">
        <v>0</v>
      </c>
      <c r="L83" s="88">
        <v>0</v>
      </c>
      <c r="M83" s="89">
        <v>0</v>
      </c>
      <c r="N83" s="88">
        <v>0</v>
      </c>
      <c r="O83" s="89">
        <v>0</v>
      </c>
      <c r="P83" s="88">
        <v>0</v>
      </c>
      <c r="Q83" s="89">
        <v>0</v>
      </c>
      <c r="R83" s="88">
        <v>0</v>
      </c>
      <c r="S83" s="89">
        <v>0</v>
      </c>
      <c r="T83" s="88">
        <v>0</v>
      </c>
      <c r="U83" s="89">
        <v>0</v>
      </c>
      <c r="V83" s="88">
        <v>0</v>
      </c>
      <c r="W83" s="109" t="s">
        <v>44</v>
      </c>
      <c r="X83" s="110"/>
    </row>
    <row r="84" spans="1:24" s="3" customFormat="1" ht="23.25" customHeight="1">
      <c r="A84" s="118"/>
      <c r="B84" s="120"/>
      <c r="C84" s="122"/>
      <c r="D84" s="87">
        <f t="shared" si="7"/>
        <v>3296</v>
      </c>
      <c r="E84" s="88">
        <f>E92+E99+E106+E113</f>
        <v>0</v>
      </c>
      <c r="F84" s="88">
        <f aca="true" t="shared" si="9" ref="F84:V84">F92+F99+F106+F113</f>
        <v>0</v>
      </c>
      <c r="G84" s="89">
        <f t="shared" si="9"/>
        <v>0</v>
      </c>
      <c r="H84" s="88">
        <f t="shared" si="9"/>
        <v>0</v>
      </c>
      <c r="I84" s="89">
        <f t="shared" si="9"/>
        <v>0</v>
      </c>
      <c r="J84" s="88">
        <f t="shared" si="9"/>
        <v>0</v>
      </c>
      <c r="K84" s="89">
        <f t="shared" si="9"/>
        <v>0</v>
      </c>
      <c r="L84" s="88">
        <f t="shared" si="9"/>
        <v>0</v>
      </c>
      <c r="M84" s="89">
        <f t="shared" si="9"/>
        <v>0</v>
      </c>
      <c r="N84" s="88">
        <f t="shared" si="9"/>
        <v>0</v>
      </c>
      <c r="O84" s="89">
        <f t="shared" si="9"/>
        <v>0</v>
      </c>
      <c r="P84" s="88">
        <f t="shared" si="9"/>
        <v>2181.25</v>
      </c>
      <c r="Q84" s="89">
        <f t="shared" si="9"/>
        <v>0</v>
      </c>
      <c r="R84" s="88">
        <f t="shared" si="9"/>
        <v>0</v>
      </c>
      <c r="S84" s="89">
        <f t="shared" si="9"/>
        <v>0</v>
      </c>
      <c r="T84" s="88">
        <f t="shared" si="9"/>
        <v>0</v>
      </c>
      <c r="U84" s="89">
        <f t="shared" si="9"/>
        <v>1114.75</v>
      </c>
      <c r="V84" s="88">
        <f t="shared" si="9"/>
        <v>0</v>
      </c>
      <c r="W84" s="109" t="s">
        <v>45</v>
      </c>
      <c r="X84" s="110"/>
    </row>
    <row r="85" spans="1:24" s="3" customFormat="1" ht="23.25" customHeight="1">
      <c r="A85" s="118"/>
      <c r="B85" s="120"/>
      <c r="C85" s="122"/>
      <c r="D85" s="87">
        <f t="shared" si="7"/>
        <v>3168.94</v>
      </c>
      <c r="E85" s="88">
        <f>E91+E98+E105+E112</f>
        <v>0</v>
      </c>
      <c r="F85" s="88">
        <f aca="true" t="shared" si="10" ref="F85:L85">F91+F98+F105+F112</f>
        <v>0</v>
      </c>
      <c r="G85" s="89">
        <f t="shared" si="10"/>
        <v>0</v>
      </c>
      <c r="H85" s="88">
        <f t="shared" si="10"/>
        <v>0</v>
      </c>
      <c r="I85" s="89">
        <f t="shared" si="10"/>
        <v>0</v>
      </c>
      <c r="J85" s="88">
        <f t="shared" si="10"/>
        <v>0</v>
      </c>
      <c r="K85" s="89">
        <f t="shared" si="10"/>
        <v>0</v>
      </c>
      <c r="L85" s="88">
        <f t="shared" si="10"/>
        <v>0</v>
      </c>
      <c r="M85" s="89">
        <f aca="true" t="shared" si="11" ref="M85:V85">M91+M98+M105+M112</f>
        <v>0</v>
      </c>
      <c r="N85" s="88">
        <f t="shared" si="11"/>
        <v>0</v>
      </c>
      <c r="O85" s="89">
        <f t="shared" si="11"/>
        <v>0</v>
      </c>
      <c r="P85" s="88">
        <f t="shared" si="11"/>
        <v>2427.87</v>
      </c>
      <c r="Q85" s="89">
        <f t="shared" si="11"/>
        <v>741.07</v>
      </c>
      <c r="R85" s="88">
        <f t="shared" si="11"/>
        <v>0</v>
      </c>
      <c r="S85" s="89">
        <f t="shared" si="11"/>
        <v>0</v>
      </c>
      <c r="T85" s="88">
        <f t="shared" si="11"/>
        <v>0</v>
      </c>
      <c r="U85" s="89">
        <f t="shared" si="11"/>
        <v>0</v>
      </c>
      <c r="V85" s="88">
        <f t="shared" si="11"/>
        <v>0</v>
      </c>
      <c r="W85" s="109" t="s">
        <v>46</v>
      </c>
      <c r="X85" s="110"/>
    </row>
    <row r="86" spans="1:24" s="3" customFormat="1" ht="23.25" customHeight="1">
      <c r="A86" s="118"/>
      <c r="B86" s="120"/>
      <c r="C86" s="122"/>
      <c r="D86" s="87">
        <f t="shared" si="7"/>
        <v>0</v>
      </c>
      <c r="E86" s="88">
        <v>0</v>
      </c>
      <c r="F86" s="88">
        <v>0</v>
      </c>
      <c r="G86" s="89">
        <v>0</v>
      </c>
      <c r="H86" s="88">
        <v>0</v>
      </c>
      <c r="I86" s="89">
        <v>0</v>
      </c>
      <c r="J86" s="88">
        <v>0</v>
      </c>
      <c r="K86" s="89">
        <v>0</v>
      </c>
      <c r="L86" s="88">
        <v>0</v>
      </c>
      <c r="M86" s="89">
        <v>0</v>
      </c>
      <c r="N86" s="88">
        <v>0</v>
      </c>
      <c r="O86" s="89">
        <v>0</v>
      </c>
      <c r="P86" s="88">
        <v>0</v>
      </c>
      <c r="Q86" s="89">
        <v>0</v>
      </c>
      <c r="R86" s="88">
        <v>0</v>
      </c>
      <c r="S86" s="89">
        <v>0</v>
      </c>
      <c r="T86" s="88">
        <v>0</v>
      </c>
      <c r="U86" s="89">
        <v>0</v>
      </c>
      <c r="V86" s="88">
        <v>0</v>
      </c>
      <c r="W86" s="109" t="s">
        <v>47</v>
      </c>
      <c r="X86" s="110"/>
    </row>
    <row r="87" spans="1:24" s="3" customFormat="1" ht="23.25" customHeight="1">
      <c r="A87" s="118"/>
      <c r="B87" s="120"/>
      <c r="C87" s="122"/>
      <c r="D87" s="87">
        <f t="shared" si="7"/>
        <v>52.1</v>
      </c>
      <c r="E87" s="88">
        <f>E96+E103+E110+E117</f>
        <v>52.1</v>
      </c>
      <c r="F87" s="88">
        <f aca="true" t="shared" si="12" ref="F87:V87">F96+F103+F110+F117</f>
        <v>0</v>
      </c>
      <c r="G87" s="89">
        <f t="shared" si="12"/>
        <v>0</v>
      </c>
      <c r="H87" s="88">
        <f t="shared" si="12"/>
        <v>0</v>
      </c>
      <c r="I87" s="89">
        <f t="shared" si="12"/>
        <v>0</v>
      </c>
      <c r="J87" s="88">
        <f t="shared" si="12"/>
        <v>0</v>
      </c>
      <c r="K87" s="89">
        <f t="shared" si="12"/>
        <v>0</v>
      </c>
      <c r="L87" s="88">
        <f t="shared" si="12"/>
        <v>0</v>
      </c>
      <c r="M87" s="89">
        <f t="shared" si="12"/>
        <v>0</v>
      </c>
      <c r="N87" s="88">
        <f t="shared" si="12"/>
        <v>0</v>
      </c>
      <c r="O87" s="89">
        <f t="shared" si="12"/>
        <v>0</v>
      </c>
      <c r="P87" s="88">
        <f t="shared" si="12"/>
        <v>0</v>
      </c>
      <c r="Q87" s="89">
        <f t="shared" si="12"/>
        <v>0</v>
      </c>
      <c r="R87" s="88">
        <f t="shared" si="12"/>
        <v>0</v>
      </c>
      <c r="S87" s="89">
        <f t="shared" si="12"/>
        <v>0</v>
      </c>
      <c r="T87" s="88">
        <f t="shared" si="12"/>
        <v>0</v>
      </c>
      <c r="U87" s="89">
        <f t="shared" si="12"/>
        <v>0</v>
      </c>
      <c r="V87" s="88">
        <f t="shared" si="12"/>
        <v>0</v>
      </c>
      <c r="W87" s="109" t="s">
        <v>48</v>
      </c>
      <c r="X87" s="110"/>
    </row>
    <row r="88" spans="1:24" s="3" customFormat="1" ht="23.25" customHeight="1">
      <c r="A88" s="118"/>
      <c r="B88" s="120"/>
      <c r="C88" s="122"/>
      <c r="D88" s="87">
        <f t="shared" si="7"/>
        <v>2702.04</v>
      </c>
      <c r="E88" s="88">
        <f>E93+E100+E107+E114+E94+E101+E108+E115</f>
        <v>0</v>
      </c>
      <c r="F88" s="88">
        <f aca="true" t="shared" si="13" ref="F88:V88">F93+F100+F107+F114+F94+F101+F108+F115</f>
        <v>0</v>
      </c>
      <c r="G88" s="88">
        <f t="shared" si="13"/>
        <v>0</v>
      </c>
      <c r="H88" s="88">
        <f t="shared" si="13"/>
        <v>0</v>
      </c>
      <c r="I88" s="88">
        <f t="shared" si="13"/>
        <v>0</v>
      </c>
      <c r="J88" s="88">
        <f t="shared" si="13"/>
        <v>0</v>
      </c>
      <c r="K88" s="88">
        <f t="shared" si="13"/>
        <v>0</v>
      </c>
      <c r="L88" s="88">
        <f t="shared" si="13"/>
        <v>0</v>
      </c>
      <c r="M88" s="88">
        <f t="shared" si="13"/>
        <v>0</v>
      </c>
      <c r="N88" s="88">
        <f t="shared" si="13"/>
        <v>0</v>
      </c>
      <c r="O88" s="88">
        <f t="shared" si="13"/>
        <v>0</v>
      </c>
      <c r="P88" s="88">
        <f t="shared" si="13"/>
        <v>614.24</v>
      </c>
      <c r="Q88" s="88">
        <f t="shared" si="13"/>
        <v>0</v>
      </c>
      <c r="R88" s="88">
        <f t="shared" si="13"/>
        <v>0</v>
      </c>
      <c r="S88" s="88">
        <f t="shared" si="13"/>
        <v>0</v>
      </c>
      <c r="T88" s="88">
        <f t="shared" si="13"/>
        <v>0</v>
      </c>
      <c r="U88" s="88">
        <f t="shared" si="13"/>
        <v>2087.8</v>
      </c>
      <c r="V88" s="88">
        <f t="shared" si="13"/>
        <v>0</v>
      </c>
      <c r="W88" s="109" t="s">
        <v>127</v>
      </c>
      <c r="X88" s="110"/>
    </row>
    <row r="89" spans="1:24" s="3" customFormat="1" ht="36" customHeight="1" thickBot="1">
      <c r="A89" s="118"/>
      <c r="B89" s="120"/>
      <c r="C89" s="122"/>
      <c r="D89" s="90"/>
      <c r="E89" s="91"/>
      <c r="F89" s="91"/>
      <c r="G89" s="92"/>
      <c r="H89" s="91"/>
      <c r="I89" s="92"/>
      <c r="J89" s="91"/>
      <c r="K89" s="92"/>
      <c r="L89" s="91"/>
      <c r="M89" s="92"/>
      <c r="N89" s="91"/>
      <c r="O89" s="92"/>
      <c r="P89" s="91"/>
      <c r="Q89" s="92"/>
      <c r="R89" s="91"/>
      <c r="S89" s="92"/>
      <c r="T89" s="91"/>
      <c r="U89" s="92"/>
      <c r="V89" s="91"/>
      <c r="W89" s="109" t="s">
        <v>50</v>
      </c>
      <c r="X89" s="110"/>
    </row>
    <row r="90" spans="1:24" s="28" customFormat="1" ht="24" customHeight="1">
      <c r="A90" s="111" t="s">
        <v>156</v>
      </c>
      <c r="B90" s="26" t="s">
        <v>116</v>
      </c>
      <c r="C90" s="65" t="s">
        <v>0</v>
      </c>
      <c r="D90" s="99">
        <f aca="true" t="shared" si="14" ref="D90:D117">SUM(E90:V90)</f>
        <v>9181.68</v>
      </c>
      <c r="E90" s="99">
        <f>E91+E92+E93+E94+E95+E96</f>
        <v>109.59</v>
      </c>
      <c r="F90" s="99">
        <f aca="true" t="shared" si="15" ref="F90:V90">F91+F92+F93+F94+F95+F96</f>
        <v>0</v>
      </c>
      <c r="G90" s="99">
        <f t="shared" si="15"/>
        <v>0</v>
      </c>
      <c r="H90" s="99">
        <f t="shared" si="15"/>
        <v>0</v>
      </c>
      <c r="I90" s="99">
        <f t="shared" si="15"/>
        <v>0</v>
      </c>
      <c r="J90" s="99">
        <f t="shared" si="15"/>
        <v>0</v>
      </c>
      <c r="K90" s="99">
        <f t="shared" si="15"/>
        <v>0</v>
      </c>
      <c r="L90" s="99">
        <f t="shared" si="15"/>
        <v>0</v>
      </c>
      <c r="M90" s="99">
        <f t="shared" si="15"/>
        <v>0</v>
      </c>
      <c r="N90" s="99">
        <f t="shared" si="15"/>
        <v>0</v>
      </c>
      <c r="O90" s="99">
        <f t="shared" si="15"/>
        <v>0</v>
      </c>
      <c r="P90" s="99">
        <f t="shared" si="15"/>
        <v>4882.71</v>
      </c>
      <c r="Q90" s="99">
        <f t="shared" si="15"/>
        <v>946.85</v>
      </c>
      <c r="R90" s="99">
        <f t="shared" si="15"/>
        <v>0</v>
      </c>
      <c r="S90" s="99">
        <f t="shared" si="15"/>
        <v>0</v>
      </c>
      <c r="T90" s="99">
        <f t="shared" si="15"/>
        <v>0</v>
      </c>
      <c r="U90" s="99">
        <f t="shared" si="15"/>
        <v>3242.53</v>
      </c>
      <c r="V90" s="99">
        <f t="shared" si="15"/>
        <v>0</v>
      </c>
      <c r="W90" s="44"/>
      <c r="X90" s="38"/>
    </row>
    <row r="91" spans="1:24" ht="24" customHeight="1">
      <c r="A91" s="112"/>
      <c r="B91" s="29" t="s">
        <v>147</v>
      </c>
      <c r="C91" s="60" t="s">
        <v>0</v>
      </c>
      <c r="D91" s="98">
        <f t="shared" si="14"/>
        <v>3374.72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2427.87</v>
      </c>
      <c r="Q91" s="11">
        <v>946.85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45"/>
      <c r="X91" s="71"/>
    </row>
    <row r="92" spans="1:24" ht="24" customHeight="1">
      <c r="A92" s="112"/>
      <c r="B92" s="29" t="s">
        <v>146</v>
      </c>
      <c r="C92" s="60" t="s">
        <v>0</v>
      </c>
      <c r="D92" s="98">
        <f t="shared" si="14"/>
        <v>3585.53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2454.84</v>
      </c>
      <c r="Q92" s="11">
        <v>0</v>
      </c>
      <c r="R92" s="11">
        <v>0</v>
      </c>
      <c r="S92" s="11">
        <v>0</v>
      </c>
      <c r="T92" s="11">
        <v>0</v>
      </c>
      <c r="U92" s="11">
        <v>1130.69</v>
      </c>
      <c r="V92" s="11">
        <v>0</v>
      </c>
      <c r="W92" s="45"/>
      <c r="X92" s="39"/>
    </row>
    <row r="93" spans="1:24" ht="24" customHeight="1">
      <c r="A93" s="112"/>
      <c r="B93" s="29" t="s">
        <v>143</v>
      </c>
      <c r="C93" s="60" t="s">
        <v>0</v>
      </c>
      <c r="D93" s="98">
        <f t="shared" si="14"/>
        <v>2111.84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2111.84</v>
      </c>
      <c r="V93" s="11">
        <v>0</v>
      </c>
      <c r="W93" s="45"/>
      <c r="X93" s="39"/>
    </row>
    <row r="94" spans="1:24" s="31" customFormat="1" ht="24" customHeight="1">
      <c r="A94" s="112"/>
      <c r="B94" s="29" t="s">
        <v>163</v>
      </c>
      <c r="C94" s="60" t="s">
        <v>0</v>
      </c>
      <c r="D94" s="98">
        <f t="shared" si="14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45"/>
      <c r="X94" s="39"/>
    </row>
    <row r="95" spans="1:24" ht="24" customHeight="1">
      <c r="A95" s="112"/>
      <c r="B95" s="29" t="s">
        <v>144</v>
      </c>
      <c r="C95" s="60" t="s">
        <v>0</v>
      </c>
      <c r="D95" s="98">
        <f t="shared" si="14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50"/>
      <c r="X95" s="51"/>
    </row>
    <row r="96" spans="1:24" s="31" customFormat="1" ht="24" customHeight="1" thickBot="1">
      <c r="A96" s="43"/>
      <c r="B96" s="30" t="s">
        <v>142</v>
      </c>
      <c r="C96" s="66" t="s">
        <v>0</v>
      </c>
      <c r="D96" s="98">
        <f t="shared" si="14"/>
        <v>109.59</v>
      </c>
      <c r="E96" s="41">
        <v>109.59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50"/>
      <c r="X96" s="51"/>
    </row>
    <row r="97" spans="1:24" s="5" customFormat="1" ht="24" customHeight="1">
      <c r="A97" s="113" t="s">
        <v>157</v>
      </c>
      <c r="B97" s="63" t="s">
        <v>119</v>
      </c>
      <c r="C97" s="64" t="s">
        <v>0</v>
      </c>
      <c r="D97" s="100">
        <f t="shared" si="14"/>
        <v>37.40000000000003</v>
      </c>
      <c r="E97" s="77">
        <f>E98+E99+E100+E101+E102+E103</f>
        <v>-57.49</v>
      </c>
      <c r="F97" s="77">
        <f aca="true" t="shared" si="16" ref="F97:V97">F98+F99+F100+F101+F102+F103</f>
        <v>0</v>
      </c>
      <c r="G97" s="77">
        <f t="shared" si="16"/>
        <v>0</v>
      </c>
      <c r="H97" s="77">
        <f t="shared" si="16"/>
        <v>0</v>
      </c>
      <c r="I97" s="77">
        <f t="shared" si="16"/>
        <v>0</v>
      </c>
      <c r="J97" s="77">
        <f t="shared" si="16"/>
        <v>0</v>
      </c>
      <c r="K97" s="77">
        <f t="shared" si="16"/>
        <v>0</v>
      </c>
      <c r="L97" s="77">
        <f t="shared" si="16"/>
        <v>0</v>
      </c>
      <c r="M97" s="77">
        <f t="shared" si="16"/>
        <v>0</v>
      </c>
      <c r="N97" s="77">
        <f t="shared" si="16"/>
        <v>0</v>
      </c>
      <c r="O97" s="77">
        <f t="shared" si="16"/>
        <v>0</v>
      </c>
      <c r="P97" s="77">
        <f t="shared" si="16"/>
        <v>340.65000000000003</v>
      </c>
      <c r="Q97" s="77">
        <f t="shared" si="16"/>
        <v>-205.78</v>
      </c>
      <c r="R97" s="77">
        <f t="shared" si="16"/>
        <v>0</v>
      </c>
      <c r="S97" s="77">
        <f t="shared" si="16"/>
        <v>0</v>
      </c>
      <c r="T97" s="77">
        <f t="shared" si="16"/>
        <v>0</v>
      </c>
      <c r="U97" s="77">
        <f t="shared" si="16"/>
        <v>-39.98</v>
      </c>
      <c r="V97" s="77">
        <f t="shared" si="16"/>
        <v>0</v>
      </c>
      <c r="W97" s="52"/>
      <c r="X97" s="53"/>
    </row>
    <row r="98" spans="1:24" s="3" customFormat="1" ht="24" customHeight="1">
      <c r="A98" s="113"/>
      <c r="B98" s="62" t="s">
        <v>147</v>
      </c>
      <c r="C98" s="61" t="s">
        <v>0</v>
      </c>
      <c r="D98" s="98">
        <f t="shared" si="14"/>
        <v>-205.78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-205.78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54"/>
      <c r="X98" s="55"/>
    </row>
    <row r="99" spans="1:24" s="3" customFormat="1" ht="24" customHeight="1">
      <c r="A99" s="113"/>
      <c r="B99" s="62" t="s">
        <v>146</v>
      </c>
      <c r="C99" s="61" t="s">
        <v>0</v>
      </c>
      <c r="D99" s="98">
        <f t="shared" si="14"/>
        <v>-289.53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-273.59</v>
      </c>
      <c r="Q99" s="79">
        <v>0</v>
      </c>
      <c r="R99" s="79">
        <v>0</v>
      </c>
      <c r="S99" s="79">
        <v>0</v>
      </c>
      <c r="T99" s="79">
        <v>0</v>
      </c>
      <c r="U99" s="79">
        <v>-15.94</v>
      </c>
      <c r="V99" s="79">
        <v>0</v>
      </c>
      <c r="W99" s="54"/>
      <c r="X99" s="49"/>
    </row>
    <row r="100" spans="1:24" s="3" customFormat="1" ht="24" customHeight="1">
      <c r="A100" s="113"/>
      <c r="B100" s="62" t="s">
        <v>143</v>
      </c>
      <c r="C100" s="61" t="s">
        <v>0</v>
      </c>
      <c r="D100" s="98">
        <f t="shared" si="14"/>
        <v>590.2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614.24</v>
      </c>
      <c r="Q100" s="79">
        <v>0</v>
      </c>
      <c r="R100" s="79">
        <v>0</v>
      </c>
      <c r="S100" s="79">
        <v>0</v>
      </c>
      <c r="T100" s="79">
        <v>0</v>
      </c>
      <c r="U100" s="79">
        <v>-24.04</v>
      </c>
      <c r="V100" s="79">
        <v>0</v>
      </c>
      <c r="W100" s="54"/>
      <c r="X100" s="55"/>
    </row>
    <row r="101" spans="1:24" s="3" customFormat="1" ht="24" customHeight="1">
      <c r="A101" s="113"/>
      <c r="B101" s="62" t="s">
        <v>163</v>
      </c>
      <c r="C101" s="60" t="s">
        <v>0</v>
      </c>
      <c r="D101" s="98">
        <f t="shared" si="14"/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54"/>
      <c r="X101" s="55"/>
    </row>
    <row r="102" spans="1:24" s="3" customFormat="1" ht="25.5" customHeight="1">
      <c r="A102" s="113"/>
      <c r="B102" s="62" t="s">
        <v>144</v>
      </c>
      <c r="C102" s="60" t="s">
        <v>0</v>
      </c>
      <c r="D102" s="98">
        <f t="shared" si="14"/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54"/>
      <c r="X102" s="55"/>
    </row>
    <row r="103" spans="1:24" s="3" customFormat="1" ht="26.25" customHeight="1" thickBot="1">
      <c r="A103" s="67"/>
      <c r="B103" s="68" t="s">
        <v>142</v>
      </c>
      <c r="C103" s="69" t="s">
        <v>0</v>
      </c>
      <c r="D103" s="98">
        <f t="shared" si="14"/>
        <v>-57.49</v>
      </c>
      <c r="E103" s="80">
        <v>-57.49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54"/>
      <c r="X103" s="55"/>
    </row>
    <row r="104" spans="1:24" s="28" customFormat="1" ht="30.75" customHeight="1">
      <c r="A104" s="111" t="s">
        <v>158</v>
      </c>
      <c r="B104" s="26" t="s">
        <v>122</v>
      </c>
      <c r="C104" s="27" t="s">
        <v>0</v>
      </c>
      <c r="D104" s="99">
        <f t="shared" si="14"/>
        <v>0</v>
      </c>
      <c r="E104" s="93">
        <f>E105+E106+E107+E108+E109+E110</f>
        <v>0</v>
      </c>
      <c r="F104" s="93">
        <f aca="true" t="shared" si="17" ref="F104:V104">F105+F106+F107+F108+F109+F110</f>
        <v>0</v>
      </c>
      <c r="G104" s="93">
        <f t="shared" si="17"/>
        <v>0</v>
      </c>
      <c r="H104" s="93">
        <f t="shared" si="17"/>
        <v>0</v>
      </c>
      <c r="I104" s="93">
        <f t="shared" si="17"/>
        <v>0</v>
      </c>
      <c r="J104" s="93">
        <f t="shared" si="17"/>
        <v>0</v>
      </c>
      <c r="K104" s="93">
        <f t="shared" si="17"/>
        <v>0</v>
      </c>
      <c r="L104" s="93">
        <f t="shared" si="17"/>
        <v>0</v>
      </c>
      <c r="M104" s="93">
        <f t="shared" si="17"/>
        <v>0</v>
      </c>
      <c r="N104" s="93">
        <f t="shared" si="17"/>
        <v>0</v>
      </c>
      <c r="O104" s="93">
        <f t="shared" si="17"/>
        <v>0</v>
      </c>
      <c r="P104" s="93">
        <f t="shared" si="17"/>
        <v>0</v>
      </c>
      <c r="Q104" s="93">
        <f t="shared" si="17"/>
        <v>0</v>
      </c>
      <c r="R104" s="93">
        <f t="shared" si="17"/>
        <v>0</v>
      </c>
      <c r="S104" s="93">
        <f t="shared" si="17"/>
        <v>0</v>
      </c>
      <c r="T104" s="93">
        <f t="shared" si="17"/>
        <v>0</v>
      </c>
      <c r="U104" s="93">
        <f t="shared" si="17"/>
        <v>0</v>
      </c>
      <c r="V104" s="93">
        <f t="shared" si="17"/>
        <v>0</v>
      </c>
      <c r="W104" s="56"/>
      <c r="X104" s="57"/>
    </row>
    <row r="105" spans="1:24" s="31" customFormat="1" ht="24" customHeight="1">
      <c r="A105" s="112"/>
      <c r="B105" s="62" t="s">
        <v>147</v>
      </c>
      <c r="C105" s="61" t="s">
        <v>0</v>
      </c>
      <c r="D105" s="98">
        <f t="shared" si="14"/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50"/>
      <c r="X105" s="51"/>
    </row>
    <row r="106" spans="1:24" s="31" customFormat="1" ht="23.25" customHeight="1">
      <c r="A106" s="112"/>
      <c r="B106" s="62" t="s">
        <v>146</v>
      </c>
      <c r="C106" s="61" t="s">
        <v>0</v>
      </c>
      <c r="D106" s="98">
        <f t="shared" si="14"/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  <c r="U106" s="94">
        <v>0</v>
      </c>
      <c r="V106" s="94">
        <v>0</v>
      </c>
      <c r="W106" s="50"/>
      <c r="X106" s="51"/>
    </row>
    <row r="107" spans="1:24" s="31" customFormat="1" ht="24" customHeight="1">
      <c r="A107" s="112"/>
      <c r="B107" s="62" t="s">
        <v>143</v>
      </c>
      <c r="C107" s="61" t="s">
        <v>0</v>
      </c>
      <c r="D107" s="98">
        <f t="shared" si="14"/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50"/>
      <c r="X107" s="51"/>
    </row>
    <row r="108" spans="1:24" s="31" customFormat="1" ht="29.25" customHeight="1">
      <c r="A108" s="112"/>
      <c r="B108" s="62" t="s">
        <v>163</v>
      </c>
      <c r="C108" s="60" t="s">
        <v>0</v>
      </c>
      <c r="D108" s="98">
        <f t="shared" si="14"/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50"/>
      <c r="X108" s="51"/>
    </row>
    <row r="109" spans="1:24" s="31" customFormat="1" ht="27" customHeight="1">
      <c r="A109" s="112"/>
      <c r="B109" s="62" t="s">
        <v>144</v>
      </c>
      <c r="C109" s="60" t="s">
        <v>0</v>
      </c>
      <c r="D109" s="98">
        <f t="shared" si="14"/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50"/>
      <c r="X109" s="51"/>
    </row>
    <row r="110" spans="1:24" s="31" customFormat="1" ht="24" customHeight="1" thickBot="1">
      <c r="A110" s="114"/>
      <c r="B110" s="70" t="s">
        <v>164</v>
      </c>
      <c r="C110" s="66" t="s">
        <v>0</v>
      </c>
      <c r="D110" s="98">
        <f t="shared" si="14"/>
        <v>0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0</v>
      </c>
      <c r="V110" s="95">
        <v>0</v>
      </c>
      <c r="W110" s="50"/>
      <c r="X110" s="51"/>
    </row>
    <row r="111" spans="1:24" s="5" customFormat="1" ht="30" customHeight="1">
      <c r="A111" s="106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52"/>
      <c r="X111" s="53"/>
    </row>
    <row r="112" spans="1:24" s="3" customFormat="1" ht="22.5" customHeight="1">
      <c r="A112" s="107"/>
      <c r="B112" s="62" t="s">
        <v>147</v>
      </c>
      <c r="C112" s="61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54"/>
      <c r="X112" s="55"/>
    </row>
    <row r="113" spans="1:24" s="3" customFormat="1" ht="21" customHeight="1">
      <c r="A113" s="107"/>
      <c r="B113" s="62" t="s">
        <v>146</v>
      </c>
      <c r="C113" s="61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54"/>
      <c r="X113" s="55"/>
    </row>
    <row r="114" spans="1:24" s="3" customFormat="1" ht="23.25" customHeight="1">
      <c r="A114" s="107"/>
      <c r="B114" s="62" t="s">
        <v>143</v>
      </c>
      <c r="C114" s="61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54"/>
      <c r="X114" s="55"/>
    </row>
    <row r="115" spans="1:24" s="3" customFormat="1" ht="23.25" customHeight="1">
      <c r="A115" s="107"/>
      <c r="B115" s="62" t="s">
        <v>163</v>
      </c>
      <c r="C115" s="60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54"/>
      <c r="X115" s="55"/>
    </row>
    <row r="116" spans="1:24" s="3" customFormat="1" ht="21" customHeight="1">
      <c r="A116" s="107"/>
      <c r="B116" s="62" t="s">
        <v>144</v>
      </c>
      <c r="C116" s="60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54"/>
      <c r="X116" s="55"/>
    </row>
    <row r="117" spans="1:24" s="3" customFormat="1" ht="27.75" customHeight="1" thickBot="1">
      <c r="A117" s="108"/>
      <c r="B117" s="70" t="s">
        <v>142</v>
      </c>
      <c r="C117" s="66" t="s">
        <v>0</v>
      </c>
      <c r="D117" s="9">
        <f t="shared" si="14"/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58"/>
      <c r="X117" s="59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:X2"/>
    <mergeCell ref="A3:V3"/>
    <mergeCell ref="W3:X5"/>
    <mergeCell ref="A4:A5"/>
    <mergeCell ref="B4:B5"/>
    <mergeCell ref="C4:C5"/>
    <mergeCell ref="D4:V4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G9:G15"/>
    <mergeCell ref="H9:H15"/>
    <mergeCell ref="J9:J15"/>
    <mergeCell ref="K9:K15"/>
    <mergeCell ref="L9:L15"/>
    <mergeCell ref="M9:M15"/>
    <mergeCell ref="I9:I15"/>
    <mergeCell ref="N9:N15"/>
    <mergeCell ref="O9:O15"/>
    <mergeCell ref="P9:P15"/>
    <mergeCell ref="Q9:Q15"/>
    <mergeCell ref="R9:R15"/>
    <mergeCell ref="S9:S15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A66:A67"/>
    <mergeCell ref="B66:B67"/>
    <mergeCell ref="C66:C67"/>
    <mergeCell ref="D66:D67"/>
    <mergeCell ref="W66:X66"/>
    <mergeCell ref="W67:X67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W80:X80"/>
    <mergeCell ref="W81:X81"/>
    <mergeCell ref="W89:X89"/>
    <mergeCell ref="A90:A95"/>
    <mergeCell ref="A97:A102"/>
    <mergeCell ref="A104:A110"/>
    <mergeCell ref="A111:A117"/>
    <mergeCell ref="W83:X83"/>
    <mergeCell ref="W84:X84"/>
    <mergeCell ref="W85:X85"/>
    <mergeCell ref="W86:X86"/>
    <mergeCell ref="W87:X87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2020-03-24T07:22:44Z</cp:lastPrinted>
  <dcterms:created xsi:type="dcterms:W3CDTF">2014-09-29T07:47:19Z</dcterms:created>
  <dcterms:modified xsi:type="dcterms:W3CDTF">2022-07-22T06:05:34Z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