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7245" activeTab="0"/>
  </bookViews>
  <sheets>
    <sheet name="2.9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Виталий&amp;Ирина</author>
    <author>Горобец Ирина Александровна</author>
  </authors>
  <commentList>
    <comment ref="B20" authorId="0">
      <text>
        <r>
          <rPr>
            <sz val="9"/>
            <rFont val="Tahoma"/>
            <family val="2"/>
          </rPr>
          <t>План</t>
        </r>
      </text>
    </comment>
    <comment ref="D20" authorId="1">
      <text>
        <r>
          <rPr>
            <sz val="10"/>
            <rFont val="Tahoma"/>
            <family val="2"/>
          </rPr>
          <t>2018-2022 гг</t>
        </r>
      </text>
    </comment>
    <comment ref="E20" authorId="1">
      <text>
        <r>
          <rPr>
            <sz val="10"/>
            <rFont val="Tahoma"/>
            <family val="2"/>
          </rPr>
          <t>311,55 выполнение в 2018 году</t>
        </r>
      </text>
    </comment>
    <comment ref="G20" authorId="1">
      <text>
        <r>
          <rPr>
            <sz val="10"/>
            <rFont val="Tahoma"/>
            <family val="2"/>
          </rPr>
          <t>8465,25 освоено в 2018 году</t>
        </r>
      </text>
    </comment>
    <comment ref="D21" authorId="1">
      <text>
        <r>
          <rPr>
            <sz val="10"/>
            <rFont val="Tahoma"/>
            <family val="2"/>
          </rPr>
          <t>2019 год</t>
        </r>
      </text>
    </comment>
    <comment ref="D23" authorId="1">
      <text>
        <r>
          <rPr>
            <sz val="10"/>
            <rFont val="Tahoma"/>
            <family val="2"/>
          </rPr>
          <t>2019 год</t>
        </r>
      </text>
    </comment>
    <comment ref="D26" authorId="1">
      <text>
        <r>
          <rPr>
            <sz val="10"/>
            <rFont val="Tahoma"/>
            <family val="2"/>
          </rPr>
          <t>2019 год</t>
        </r>
      </text>
    </comment>
    <comment ref="D31" authorId="1">
      <text>
        <r>
          <rPr>
            <sz val="10"/>
            <rFont val="Tahoma"/>
            <family val="2"/>
          </rPr>
          <t>2019 год</t>
        </r>
      </text>
    </comment>
    <comment ref="D32" authorId="1">
      <text>
        <r>
          <rPr>
            <sz val="10"/>
            <rFont val="Tahoma"/>
            <family val="2"/>
          </rPr>
          <t>2019 год</t>
        </r>
      </text>
    </comment>
    <comment ref="D34" authorId="1">
      <text>
        <r>
          <rPr>
            <sz val="10"/>
            <rFont val="Tahoma"/>
            <family val="2"/>
          </rPr>
          <t>2019 год</t>
        </r>
      </text>
    </comment>
    <comment ref="D35" authorId="1">
      <text>
        <r>
          <rPr>
            <sz val="10"/>
            <rFont val="Tahoma"/>
            <family val="2"/>
          </rPr>
          <t>2019 год</t>
        </r>
      </text>
    </comment>
    <comment ref="B71" authorId="0">
      <text>
        <r>
          <rPr>
            <sz val="9"/>
            <rFont val="Tahoma"/>
            <family val="2"/>
          </rPr>
          <t>Профинансировано</t>
        </r>
      </text>
    </comment>
  </commentList>
</comments>
</file>

<file path=xl/sharedStrings.xml><?xml version="1.0" encoding="utf-8"?>
<sst xmlns="http://schemas.openxmlformats.org/spreadsheetml/2006/main" count="760" uniqueCount="161">
  <si>
    <t>Форма 2.9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</si>
  <si>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</si>
  <si>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</si>
  <si>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</si>
  <si>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</si>
  <si>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</si>
  <si>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</si>
  <si>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</si>
  <si>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</si>
  <si>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</si>
  <si>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</si>
  <si>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</si>
  <si>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</si>
  <si>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</si>
  <si>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</si>
  <si>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</si>
  <si>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</si>
  <si>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</si>
  <si>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</si>
  <si>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</si>
  <si>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</si>
  <si>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</si>
  <si>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</si>
  <si>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</si>
  <si>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</si>
  <si>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</si>
  <si>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</si>
  <si>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</si>
  <si>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</si>
  <si>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</si>
  <si>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</si>
  <si>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</si>
  <si>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</si>
  <si>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</si>
  <si>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</si>
  <si>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</si>
  <si>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</si>
  <si>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</si>
  <si>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</si>
  <si>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</si>
  <si>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</si>
  <si>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</si>
  <si>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</si>
  <si>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</si>
  <si>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</si>
  <si>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</si>
  <si>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</si>
  <si>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</si>
  <si>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</si>
  <si>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</si>
  <si>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</si>
  <si>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</si>
  <si>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</si>
  <si>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</si>
  <si>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</si>
  <si>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</si>
  <si>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</si>
  <si>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</si>
  <si>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</si>
  <si>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</si>
  <si>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</si>
  <si>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</si>
  <si>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</si>
  <si>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</si>
  <si>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</si>
  <si>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</si>
  <si>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</si>
  <si>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</si>
  <si>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</si>
  <si>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</si>
  <si>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</si>
  <si>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</si>
  <si>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</si>
  <si>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</si>
  <si>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</si>
  <si>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</si>
  <si>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</si>
  <si>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</si>
  <si>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</si>
  <si>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</si>
  <si>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</si>
  <si>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</si>
  <si>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</si>
  <si>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</si>
  <si>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</si>
  <si>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</si>
  <si>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</si>
  <si>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</si>
  <si>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</si>
  <si>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</si>
  <si>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расход электроэнергии на поставку воды</t>
  </si>
  <si>
    <t>9,8,1</t>
  </si>
  <si>
    <t>кВт·ч/куб. м</t>
  </si>
  <si>
    <t>Указывается фактическое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</si>
  <si>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9,8,2</t>
  </si>
  <si>
    <t>Указывается плановое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</si>
  <si>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</si>
  <si>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</si>
  <si>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</si>
  <si>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</si>
  <si>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</si>
  <si>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</si>
  <si>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</si>
  <si>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</si>
  <si>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</si>
  <si>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</si>
  <si>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</si>
  <si>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</si>
  <si>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</si>
  <si>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</si>
  <si>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</si>
  <si>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</si>
  <si>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</si>
  <si>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</si>
  <si>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</si>
  <si>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</si>
  <si>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</si>
  <si>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</si>
  <si>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</si>
  <si>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</si>
  <si>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</si>
  <si>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</si>
  <si>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</si>
  <si>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</si>
  <si>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</si>
  <si>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</si>
  <si>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</si>
  <si>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10,2,1</t>
  </si>
  <si>
    <t>10,2,2</t>
  </si>
  <si>
    <t>10,2,3</t>
  </si>
  <si>
    <t>10,2,4</t>
  </si>
  <si>
    <t>1. Повышение надежности работы систем холодного (питьевого) водоснабжения в соответствии с нормативными требованиями. ". 2.Обеспечение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</si>
  <si>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>Администрация городского округа Домодедово</t>
  </si>
  <si>
    <t>«Развитие системы холодного (питьевого) водоснабжения,  городского округа Домодедово на период с 01.01.2018 по 31.12.2022 гг.»</t>
  </si>
  <si>
    <t>01.01.2018 г.</t>
  </si>
  <si>
    <t>31.12.2022 г.</t>
  </si>
  <si>
    <t>27.11.2017 г.</t>
  </si>
  <si>
    <t>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</si>
  <si>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амортизационные отчисления</t>
  </si>
  <si>
    <t>прибыль</t>
  </si>
  <si>
    <t>собственные средства</t>
  </si>
  <si>
    <t>привлеченные средства</t>
  </si>
  <si>
    <t>заемные средства</t>
  </si>
  <si>
    <t>плата за протяженность сетей</t>
  </si>
  <si>
    <t>Расширение и реконструкция ВЗУ № 4</t>
  </si>
  <si>
    <t>Перекладка (санация) водопроводных сетей</t>
  </si>
  <si>
    <t>Модернизация технологического оборудования ВЗУ и ВНС</t>
  </si>
  <si>
    <t>Организация центральной системы сбора и обработки информации по объектам 
(АСУ телемеханика)</t>
  </si>
  <si>
    <t>Локальная доочистка воды</t>
  </si>
  <si>
    <t>Приобретение специализированных транспортных средств и специальной техники</t>
  </si>
  <si>
    <t>Приобретение ПК и оргтехники</t>
  </si>
  <si>
    <t>Приобретение нематериальных активов</t>
  </si>
  <si>
    <t>Приобретение лабораторного оборудования</t>
  </si>
  <si>
    <t>Выполнение мероприятий по энергосбережению</t>
  </si>
  <si>
    <t>Строительство водовода с. Колычево-Котляково-Жеребятьево</t>
  </si>
  <si>
    <t>Реконструкция ВЗУ 
мкр. Востряково, ул. Ледовская</t>
  </si>
  <si>
    <t>Реконструкция ВЗУ № 19
п. Вельяминово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</si>
  <si>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</si>
  <si>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Распоряжение 20.11.2019 №258-р</t>
  </si>
  <si>
    <t>Министерство энергетики Московской области</t>
  </si>
  <si>
    <t>2020 год реализации инвестиционной программы/мероприятия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</si>
</sst>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  <numFmt numFmtId="177" formatCode="#,##0_ ;[Red]\-#,##0\ "/>
    <numFmt numFmtId="178" formatCode="#,##0.0000"/>
    <numFmt numFmtId="179" formatCode="0.0"/>
    <numFmt numFmtId="180" formatCode="0.0%"/>
    <numFmt numFmtId="181" formatCode="#,##0.0"/>
    <numFmt numFmtId="182" formatCode="0.00;[Red]\-0.00"/>
    <numFmt numFmtId="183" formatCode="#,##0.00;[Red]\-#,##0.00"/>
    <numFmt numFmtId="184" formatCode="#,##0.0_ ;[Red]\-#,##0.0\ 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&quot;$&quot;#,##0_);[Red]\(&quot;$&quot;#,##0\)"/>
    <numFmt numFmtId="196" formatCode="_-* #,##0.00[$€-1]_-;\-* #,##0.00[$€-1]_-;_-* &quot;-&quot;??[$€-1]_-"/>
    <numFmt numFmtId="197" formatCode="#,##0.00_р_.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196" fontId="7" fillId="0" borderId="0">
      <alignment/>
      <protection/>
    </xf>
    <xf numFmtId="0" fontId="7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30" fillId="2" borderId="1" applyNumberFormat="0" applyAlignment="0">
      <protection/>
    </xf>
    <xf numFmtId="0" fontId="15" fillId="0" borderId="1" applyNumberFormat="0" applyAlignment="0">
      <protection locked="0"/>
    </xf>
    <xf numFmtId="0" fontId="15" fillId="0" borderId="1" applyNumberFormat="0" applyAlignment="0">
      <protection locked="0"/>
    </xf>
    <xf numFmtId="195" fontId="8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5" fillId="3" borderId="1" applyAlignment="0">
      <protection/>
    </xf>
    <xf numFmtId="0" fontId="31" fillId="3" borderId="1" applyNumberFormat="0" applyAlignment="0">
      <protection/>
    </xf>
    <xf numFmtId="0" fontId="14" fillId="0" borderId="0" applyNumberFormat="0" applyFill="0" applyBorder="0" applyAlignment="0" applyProtection="0"/>
    <xf numFmtId="0" fontId="15" fillId="4" borderId="1" applyNumberFormat="0" applyAlignment="0">
      <protection/>
    </xf>
    <xf numFmtId="0" fontId="15" fillId="5" borderId="1" applyNumberFormat="0" applyAlignment="0">
      <protection/>
    </xf>
    <xf numFmtId="0" fontId="15" fillId="5" borderId="1" applyNumberFormat="0" applyAlignment="0">
      <protection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32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8" fillId="8" borderId="4" applyNumberFormat="0" applyAlignment="0" applyProtection="0"/>
    <xf numFmtId="0" fontId="5" fillId="9" borderId="1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1" fillId="0" borderId="5" applyBorder="0">
      <alignment horizontal="center" vertical="center" wrapText="1"/>
      <protection/>
    </xf>
    <xf numFmtId="4" fontId="6" fillId="10" borderId="6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6" fillId="11" borderId="0" applyBorder="0">
      <alignment vertical="top"/>
      <protection/>
    </xf>
    <xf numFmtId="49" fontId="6" fillId="11" borderId="0" applyBorder="0">
      <alignment vertical="top"/>
      <protection/>
    </xf>
    <xf numFmtId="49" fontId="6" fillId="0" borderId="0" applyBorder="0">
      <alignment vertical="top"/>
      <protection/>
    </xf>
    <xf numFmtId="0" fontId="4" fillId="0" borderId="0">
      <alignment/>
      <protection/>
    </xf>
    <xf numFmtId="0" fontId="21" fillId="11" borderId="0" applyNumberFormat="0" applyBorder="0" applyAlignment="0"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3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1" fillId="12" borderId="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4" borderId="0" applyFont="0" applyBorder="0">
      <alignment horizontal="right"/>
      <protection/>
    </xf>
    <xf numFmtId="4" fontId="6" fillId="4" borderId="0" applyBorder="0">
      <alignment horizontal="right"/>
      <protection/>
    </xf>
    <xf numFmtId="4" fontId="6" fillId="4" borderId="8" applyBorder="0">
      <alignment horizontal="right"/>
      <protection/>
    </xf>
  </cellStyleXfs>
  <cellXfs count="177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center"/>
    </xf>
    <xf numFmtId="0" fontId="65" fillId="0" borderId="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24" fillId="0" borderId="13" xfId="50" applyFont="1" applyFill="1" applyBorder="1" applyAlignment="1" applyProtection="1">
      <alignment horizontal="center" vertical="center" wrapText="1"/>
      <protection/>
    </xf>
    <xf numFmtId="0" fontId="67" fillId="0" borderId="12" xfId="50" applyFont="1" applyFill="1" applyBorder="1" applyAlignment="1" applyProtection="1">
      <alignment horizontal="center" vertical="center" wrapText="1"/>
      <protection/>
    </xf>
    <xf numFmtId="0" fontId="25" fillId="0" borderId="12" xfId="50" applyFont="1" applyFill="1" applyBorder="1" applyAlignment="1" applyProtection="1">
      <alignment horizontal="center" vertical="center" wrapText="1"/>
      <protection/>
    </xf>
    <xf numFmtId="0" fontId="24" fillId="0" borderId="14" xfId="50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197" fontId="68" fillId="0" borderId="6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vertical="center" wrapText="1"/>
    </xf>
    <xf numFmtId="197" fontId="4" fillId="0" borderId="6" xfId="0" applyNumberFormat="1" applyFont="1" applyFill="1" applyBorder="1" applyAlignment="1">
      <alignment horizontal="center" vertical="center" wrapText="1"/>
    </xf>
    <xf numFmtId="197" fontId="68" fillId="0" borderId="18" xfId="0" applyNumberFormat="1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4" fontId="69" fillId="0" borderId="13" xfId="0" applyNumberFormat="1" applyFont="1" applyFill="1" applyBorder="1" applyAlignment="1">
      <alignment horizontal="center" vertical="center" wrapText="1"/>
    </xf>
    <xf numFmtId="14" fontId="68" fillId="0" borderId="13" xfId="0" applyNumberFormat="1" applyFont="1" applyFill="1" applyBorder="1" applyAlignment="1">
      <alignment horizontal="center" vertical="center" wrapText="1"/>
    </xf>
    <xf numFmtId="0" fontId="69" fillId="0" borderId="6" xfId="0" applyFont="1" applyFill="1" applyBorder="1" applyAlignment="1">
      <alignment horizontal="left" vertical="center" wrapText="1" indent="4"/>
    </xf>
    <xf numFmtId="0" fontId="69" fillId="0" borderId="6" xfId="0" applyFont="1" applyFill="1" applyBorder="1" applyAlignment="1">
      <alignment horizontal="center" vertical="center" wrapText="1"/>
    </xf>
    <xf numFmtId="2" fontId="69" fillId="0" borderId="6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left" vertical="center" wrapText="1" indent="4"/>
    </xf>
    <xf numFmtId="2" fontId="68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vertical="center" wrapText="1"/>
    </xf>
    <xf numFmtId="197" fontId="68" fillId="0" borderId="23" xfId="0" applyNumberFormat="1" applyFont="1" applyFill="1" applyBorder="1" applyAlignment="1">
      <alignment horizontal="center" vertical="center" wrapText="1"/>
    </xf>
    <xf numFmtId="197" fontId="4" fillId="0" borderId="23" xfId="0" applyNumberFormat="1" applyFont="1" applyFill="1" applyBorder="1" applyAlignment="1">
      <alignment horizontal="center" vertical="center" wrapText="1"/>
    </xf>
    <xf numFmtId="0" fontId="68" fillId="13" borderId="14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14" fontId="68" fillId="13" borderId="15" xfId="0" applyNumberFormat="1" applyFont="1" applyFill="1" applyBorder="1" applyAlignment="1">
      <alignment horizontal="center" vertical="center" wrapText="1"/>
    </xf>
    <xf numFmtId="2" fontId="68" fillId="13" borderId="14" xfId="0" applyNumberFormat="1" applyFont="1" applyFill="1" applyBorder="1" applyAlignment="1">
      <alignment horizontal="center" vertical="center" wrapText="1"/>
    </xf>
    <xf numFmtId="0" fontId="69" fillId="13" borderId="15" xfId="0" applyFont="1" applyFill="1" applyBorder="1" applyAlignment="1">
      <alignment horizontal="center" vertical="center" wrapText="1"/>
    </xf>
    <xf numFmtId="0" fontId="69" fillId="13" borderId="24" xfId="0" applyFont="1" applyFill="1" applyBorder="1" applyAlignment="1">
      <alignment vertical="center" wrapText="1"/>
    </xf>
    <xf numFmtId="0" fontId="69" fillId="13" borderId="25" xfId="0" applyFont="1" applyFill="1" applyBorder="1" applyAlignment="1">
      <alignment horizontal="center" vertical="center" wrapText="1"/>
    </xf>
    <xf numFmtId="2" fontId="69" fillId="13" borderId="25" xfId="0" applyNumberFormat="1" applyFont="1" applyFill="1" applyBorder="1" applyAlignment="1">
      <alignment horizontal="center" vertical="center" wrapText="1"/>
    </xf>
    <xf numFmtId="0" fontId="28" fillId="13" borderId="25" xfId="0" applyFont="1" applyFill="1" applyBorder="1" applyAlignment="1">
      <alignment horizontal="center" vertical="center" wrapText="1"/>
    </xf>
    <xf numFmtId="0" fontId="68" fillId="13" borderId="15" xfId="0" applyFont="1" applyFill="1" applyBorder="1" applyAlignment="1">
      <alignment horizontal="left" vertical="center" wrapText="1" indent="4"/>
    </xf>
    <xf numFmtId="197" fontId="68" fillId="13" borderId="21" xfId="0" applyNumberFormat="1" applyFont="1" applyFill="1" applyBorder="1" applyAlignment="1">
      <alignment horizontal="center" vertical="center" wrapText="1"/>
    </xf>
    <xf numFmtId="197" fontId="68" fillId="13" borderId="6" xfId="0" applyNumberFormat="1" applyFont="1" applyFill="1" applyBorder="1" applyAlignment="1">
      <alignment horizontal="center" vertical="center" wrapText="1"/>
    </xf>
    <xf numFmtId="14" fontId="69" fillId="13" borderId="13" xfId="0" applyNumberFormat="1" applyFont="1" applyFill="1" applyBorder="1" applyAlignment="1">
      <alignment horizontal="center" vertical="center" wrapText="1"/>
    </xf>
    <xf numFmtId="0" fontId="69" fillId="13" borderId="6" xfId="0" applyFont="1" applyFill="1" applyBorder="1" applyAlignment="1">
      <alignment horizontal="left" vertical="center" wrapText="1" indent="4"/>
    </xf>
    <xf numFmtId="0" fontId="69" fillId="13" borderId="6" xfId="0" applyFont="1" applyFill="1" applyBorder="1" applyAlignment="1">
      <alignment horizontal="center" vertical="center" wrapText="1"/>
    </xf>
    <xf numFmtId="0" fontId="63" fillId="13" borderId="0" xfId="0" applyFont="1" applyFill="1" applyAlignment="1">
      <alignment/>
    </xf>
    <xf numFmtId="14" fontId="68" fillId="13" borderId="13" xfId="0" applyNumberFormat="1" applyFont="1" applyFill="1" applyBorder="1" applyAlignment="1">
      <alignment horizontal="center" vertical="center" wrapText="1"/>
    </xf>
    <xf numFmtId="0" fontId="68" fillId="13" borderId="6" xfId="0" applyFont="1" applyFill="1" applyBorder="1" applyAlignment="1">
      <alignment horizontal="left" vertical="center" wrapText="1" indent="4"/>
    </xf>
    <xf numFmtId="0" fontId="68" fillId="13" borderId="6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68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left" vertical="center" wrapText="1" indent="2"/>
    </xf>
    <xf numFmtId="14" fontId="68" fillId="0" borderId="15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left" vertical="center" wrapText="1" indent="4"/>
    </xf>
    <xf numFmtId="197" fontId="68" fillId="0" borderId="21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2" fontId="69" fillId="0" borderId="26" xfId="0" applyNumberFormat="1" applyFont="1" applyFill="1" applyBorder="1" applyAlignment="1">
      <alignment horizontal="center" vertical="center" wrapText="1"/>
    </xf>
    <xf numFmtId="2" fontId="68" fillId="0" borderId="14" xfId="0" applyNumberFormat="1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24" fillId="0" borderId="0" xfId="50" applyFont="1" applyFill="1" applyAlignment="1" applyProtection="1">
      <alignment horizontal="center" vertical="center" wrapText="1"/>
      <protection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65" fillId="0" borderId="28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vertical="center" wrapText="1"/>
    </xf>
    <xf numFmtId="0" fontId="65" fillId="0" borderId="25" xfId="0" applyFont="1" applyFill="1" applyBorder="1" applyAlignment="1">
      <alignment vertical="center" wrapText="1"/>
    </xf>
    <xf numFmtId="0" fontId="68" fillId="0" borderId="28" xfId="0" applyFont="1" applyFill="1" applyBorder="1" applyAlignment="1">
      <alignment horizontal="justify" vertical="center" wrapText="1"/>
    </xf>
    <xf numFmtId="0" fontId="68" fillId="0" borderId="25" xfId="0" applyFont="1" applyFill="1" applyBorder="1" applyAlignment="1">
      <alignment horizontal="justify" vertical="center" wrapText="1"/>
    </xf>
    <xf numFmtId="0" fontId="68" fillId="0" borderId="9" xfId="0" applyFont="1" applyFill="1" applyBorder="1" applyAlignment="1">
      <alignment horizontal="justify" vertical="center" wrapText="1"/>
    </xf>
    <xf numFmtId="0" fontId="68" fillId="0" borderId="16" xfId="0" applyFont="1" applyFill="1" applyBorder="1" applyAlignment="1">
      <alignment horizontal="justify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8" xfId="0" applyFont="1" applyFill="1" applyBorder="1" applyAlignment="1">
      <alignment vertical="center" wrapText="1"/>
    </xf>
    <xf numFmtId="0" fontId="68" fillId="0" borderId="22" xfId="0" applyFont="1" applyFill="1" applyBorder="1" applyAlignment="1">
      <alignment vertical="center" wrapText="1"/>
    </xf>
    <xf numFmtId="0" fontId="68" fillId="0" borderId="31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justify" vertical="center" wrapText="1"/>
    </xf>
    <xf numFmtId="0" fontId="68" fillId="0" borderId="32" xfId="0" applyFont="1" applyFill="1" applyBorder="1" applyAlignment="1">
      <alignment horizontal="justify" vertical="center" wrapText="1"/>
    </xf>
    <xf numFmtId="0" fontId="68" fillId="0" borderId="6" xfId="0" applyFont="1" applyFill="1" applyBorder="1" applyAlignment="1">
      <alignment horizontal="justify" vertical="center" wrapText="1"/>
    </xf>
    <xf numFmtId="0" fontId="68" fillId="0" borderId="33" xfId="0" applyFont="1" applyFill="1" applyBorder="1" applyAlignment="1">
      <alignment horizontal="justify" vertical="center" wrapText="1"/>
    </xf>
    <xf numFmtId="0" fontId="68" fillId="0" borderId="6" xfId="0" applyFont="1" applyFill="1" applyBorder="1" applyAlignment="1">
      <alignment vertical="center" wrapText="1"/>
    </xf>
    <xf numFmtId="0" fontId="68" fillId="0" borderId="33" xfId="0" applyFont="1" applyFill="1" applyBorder="1" applyAlignment="1">
      <alignment vertical="center" wrapText="1"/>
    </xf>
    <xf numFmtId="0" fontId="68" fillId="0" borderId="23" xfId="0" applyFont="1" applyFill="1" applyBorder="1" applyAlignment="1">
      <alignment horizontal="justify" vertical="center" wrapText="1"/>
    </xf>
    <xf numFmtId="0" fontId="68" fillId="0" borderId="34" xfId="0" applyFont="1" applyFill="1" applyBorder="1" applyAlignment="1">
      <alignment horizontal="justify" vertical="center" wrapText="1"/>
    </xf>
    <xf numFmtId="0" fontId="68" fillId="0" borderId="21" xfId="0" applyFont="1" applyFill="1" applyBorder="1" applyAlignment="1">
      <alignment horizontal="left" vertical="center" wrapText="1" indent="2"/>
    </xf>
    <xf numFmtId="0" fontId="68" fillId="0" borderId="6" xfId="0" applyFont="1" applyFill="1" applyBorder="1" applyAlignment="1">
      <alignment horizontal="left" vertical="center" wrapText="1" indent="2"/>
    </xf>
    <xf numFmtId="0" fontId="68" fillId="0" borderId="21" xfId="0" applyFont="1" applyFill="1" applyBorder="1" applyAlignment="1">
      <alignment horizontal="center" vertical="center" wrapText="1"/>
    </xf>
    <xf numFmtId="197" fontId="68" fillId="0" borderId="35" xfId="0" applyNumberFormat="1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197" fontId="68" fillId="0" borderId="21" xfId="0" applyNumberFormat="1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justify" vertical="center" wrapText="1"/>
    </xf>
    <xf numFmtId="14" fontId="68" fillId="0" borderId="6" xfId="0" applyNumberFormat="1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justify" vertical="center" wrapText="1"/>
    </xf>
    <xf numFmtId="0" fontId="68" fillId="0" borderId="13" xfId="0" applyFont="1" applyFill="1" applyBorder="1" applyAlignment="1">
      <alignment vertical="center" wrapText="1"/>
    </xf>
    <xf numFmtId="0" fontId="68" fillId="0" borderId="14" xfId="0" applyFont="1" applyFill="1" applyBorder="1" applyAlignment="1">
      <alignment vertical="center" wrapText="1"/>
    </xf>
    <xf numFmtId="0" fontId="68" fillId="0" borderId="28" xfId="0" applyFont="1" applyFill="1" applyBorder="1" applyAlignment="1">
      <alignment vertical="center" wrapText="1"/>
    </xf>
    <xf numFmtId="0" fontId="68" fillId="0" borderId="25" xfId="0" applyFont="1" applyFill="1" applyBorder="1" applyAlignment="1">
      <alignment vertical="center" wrapText="1"/>
    </xf>
    <xf numFmtId="0" fontId="68" fillId="13" borderId="28" xfId="0" applyFont="1" applyFill="1" applyBorder="1" applyAlignment="1">
      <alignment horizontal="justify" vertical="center" wrapText="1"/>
    </xf>
    <xf numFmtId="0" fontId="68" fillId="13" borderId="25" xfId="0" applyFont="1" applyFill="1" applyBorder="1" applyAlignment="1">
      <alignment horizontal="justify" vertical="center" wrapText="1"/>
    </xf>
    <xf numFmtId="0" fontId="68" fillId="13" borderId="9" xfId="0" applyFont="1" applyFill="1" applyBorder="1" applyAlignment="1">
      <alignment horizontal="justify" vertical="center" wrapText="1"/>
    </xf>
    <xf numFmtId="0" fontId="68" fillId="13" borderId="16" xfId="0" applyFont="1" applyFill="1" applyBorder="1" applyAlignment="1">
      <alignment horizontal="justify" vertical="center" wrapText="1"/>
    </xf>
    <xf numFmtId="0" fontId="68" fillId="13" borderId="30" xfId="0" applyFont="1" applyFill="1" applyBorder="1" applyAlignment="1">
      <alignment horizontal="center" vertical="center" wrapText="1"/>
    </xf>
    <xf numFmtId="0" fontId="68" fillId="13" borderId="37" xfId="0" applyFont="1" applyFill="1" applyBorder="1" applyAlignment="1">
      <alignment horizontal="center" vertical="center" wrapText="1"/>
    </xf>
    <xf numFmtId="0" fontId="68" fillId="13" borderId="37" xfId="0" applyFont="1" applyFill="1" applyBorder="1" applyAlignment="1">
      <alignment vertical="center" wrapText="1"/>
    </xf>
    <xf numFmtId="0" fontId="68" fillId="13" borderId="11" xfId="0" applyFont="1" applyFill="1" applyBorder="1" applyAlignment="1">
      <alignment horizontal="center" vertical="center" wrapText="1"/>
    </xf>
    <xf numFmtId="0" fontId="68" fillId="13" borderId="6" xfId="0" applyFont="1" applyFill="1" applyBorder="1" applyAlignment="1">
      <alignment horizontal="justify" vertical="center" wrapText="1"/>
    </xf>
    <xf numFmtId="0" fontId="68" fillId="13" borderId="38" xfId="0" applyFont="1" applyFill="1" applyBorder="1" applyAlignment="1">
      <alignment horizontal="justify" vertical="center" wrapText="1"/>
    </xf>
    <xf numFmtId="0" fontId="68" fillId="13" borderId="39" xfId="0" applyFont="1" applyFill="1" applyBorder="1" applyAlignment="1">
      <alignment horizontal="justify" vertical="center" wrapText="1"/>
    </xf>
    <xf numFmtId="0" fontId="68" fillId="13" borderId="40" xfId="0" applyFont="1" applyFill="1" applyBorder="1" applyAlignment="1">
      <alignment horizontal="justify" vertical="center" wrapText="1"/>
    </xf>
    <xf numFmtId="0" fontId="68" fillId="13" borderId="41" xfId="0" applyFont="1" applyFill="1" applyBorder="1" applyAlignment="1">
      <alignment horizontal="justify" vertical="center" wrapText="1"/>
    </xf>
    <xf numFmtId="0" fontId="68" fillId="13" borderId="42" xfId="0" applyFont="1" applyFill="1" applyBorder="1" applyAlignment="1">
      <alignment horizontal="justify" vertical="center" wrapText="1"/>
    </xf>
    <xf numFmtId="0" fontId="68" fillId="0" borderId="41" xfId="0" applyFont="1" applyFill="1" applyBorder="1" applyAlignment="1">
      <alignment horizontal="justify" vertical="center" wrapText="1"/>
    </xf>
    <xf numFmtId="0" fontId="68" fillId="0" borderId="42" xfId="0" applyFont="1" applyFill="1" applyBorder="1" applyAlignment="1">
      <alignment horizontal="justify" vertical="center" wrapText="1"/>
    </xf>
    <xf numFmtId="0" fontId="68" fillId="0" borderId="43" xfId="0" applyFont="1" applyFill="1" applyBorder="1" applyAlignment="1">
      <alignment horizontal="justify" vertical="center" wrapText="1"/>
    </xf>
    <xf numFmtId="0" fontId="68" fillId="0" borderId="19" xfId="0" applyFont="1" applyFill="1" applyBorder="1" applyAlignment="1">
      <alignment horizontal="justify" vertical="center" wrapText="1"/>
    </xf>
    <xf numFmtId="2" fontId="69" fillId="13" borderId="6" xfId="0" applyNumberFormat="1" applyFont="1" applyFill="1" applyBorder="1" applyAlignment="1">
      <alignment horizontal="center" vertical="center" wrapText="1"/>
    </xf>
    <xf numFmtId="2" fontId="28" fillId="13" borderId="6" xfId="0" applyNumberFormat="1" applyFont="1" applyFill="1" applyBorder="1" applyAlignment="1">
      <alignment horizontal="center" vertical="center" wrapText="1"/>
    </xf>
    <xf numFmtId="0" fontId="28" fillId="13" borderId="6" xfId="0" applyFont="1" applyFill="1" applyBorder="1" applyAlignment="1">
      <alignment horizontal="center" vertical="center" wrapText="1"/>
    </xf>
    <xf numFmtId="179" fontId="69" fillId="13" borderId="6" xfId="0" applyNumberFormat="1" applyFont="1" applyFill="1" applyBorder="1" applyAlignment="1">
      <alignment horizontal="center" vertical="center" wrapText="1"/>
    </xf>
    <xf numFmtId="0" fontId="69" fillId="13" borderId="26" xfId="0" applyFont="1" applyFill="1" applyBorder="1" applyAlignment="1">
      <alignment horizontal="center" vertical="center" wrapText="1"/>
    </xf>
    <xf numFmtId="197" fontId="28" fillId="13" borderId="6" xfId="0" applyNumberFormat="1" applyFont="1" applyFill="1" applyBorder="1" applyAlignment="1">
      <alignment horizontal="center" vertical="center" wrapText="1"/>
    </xf>
    <xf numFmtId="2" fontId="68" fillId="13" borderId="6" xfId="0" applyNumberFormat="1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2" fontId="4" fillId="13" borderId="6" xfId="0" applyNumberFormat="1" applyFont="1" applyFill="1" applyBorder="1" applyAlignment="1">
      <alignment horizontal="center" vertical="center" wrapText="1"/>
    </xf>
    <xf numFmtId="2" fontId="68" fillId="13" borderId="26" xfId="0" applyNumberFormat="1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68" fillId="13" borderId="15" xfId="0" applyFont="1" applyFill="1" applyBorder="1" applyAlignment="1">
      <alignment horizontal="center" vertical="center" wrapText="1"/>
    </xf>
    <xf numFmtId="0" fontId="68" fillId="13" borderId="14" xfId="0" applyFont="1" applyFill="1" applyBorder="1" applyAlignment="1">
      <alignment horizontal="left" vertical="center" wrapText="1" indent="2"/>
    </xf>
    <xf numFmtId="14" fontId="68" fillId="13" borderId="30" xfId="0" applyNumberFormat="1" applyFont="1" applyFill="1" applyBorder="1" applyAlignment="1">
      <alignment horizontal="center" vertical="center" wrapText="1"/>
    </xf>
    <xf numFmtId="0" fontId="68" fillId="13" borderId="30" xfId="0" applyFont="1" applyFill="1" applyBorder="1" applyAlignment="1">
      <alignment horizontal="left" vertical="center" wrapText="1" indent="4"/>
    </xf>
    <xf numFmtId="14" fontId="68" fillId="13" borderId="15" xfId="0" applyNumberFormat="1" applyFont="1" applyFill="1" applyBorder="1" applyAlignment="1">
      <alignment horizontal="center" vertical="center" wrapText="1"/>
    </xf>
    <xf numFmtId="0" fontId="68" fillId="13" borderId="15" xfId="0" applyFont="1" applyFill="1" applyBorder="1" applyAlignment="1">
      <alignment horizontal="left" vertical="center" wrapText="1" indent="4"/>
    </xf>
    <xf numFmtId="0" fontId="68" fillId="13" borderId="15" xfId="0" applyFont="1" applyFill="1" applyBorder="1" applyAlignment="1">
      <alignment horizontal="center" vertical="center" wrapText="1"/>
    </xf>
    <xf numFmtId="0" fontId="68" fillId="13" borderId="13" xfId="0" applyFont="1" applyFill="1" applyBorder="1" applyAlignment="1">
      <alignment horizontal="justify" vertical="center" wrapText="1"/>
    </xf>
    <xf numFmtId="0" fontId="68" fillId="13" borderId="14" xfId="0" applyFont="1" applyFill="1" applyBorder="1" applyAlignment="1">
      <alignment horizontal="justify" vertical="center" wrapText="1"/>
    </xf>
  </cellXfs>
  <cellStyles count="1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 8 2" xfId="86"/>
    <cellStyle name="Обычный 2_НВВ - сети долгосрочный (15.07) - передано на оформление 2" xfId="87"/>
    <cellStyle name="Обычный 3" xfId="88"/>
    <cellStyle name="Обычный 3 2" xfId="89"/>
    <cellStyle name="Обычный 3 3" xfId="90"/>
    <cellStyle name="Обычный 3 3 2" xfId="91"/>
    <cellStyle name="Обычный 3 4" xfId="92"/>
    <cellStyle name="Обычный 4" xfId="93"/>
    <cellStyle name="Обычный 4 2" xfId="94"/>
    <cellStyle name="Обычный 4 3" xfId="95"/>
    <cellStyle name="Обычный 5" xfId="96"/>
    <cellStyle name="Обычный 5 2" xfId="97"/>
    <cellStyle name="Обычный 9 2" xfId="98"/>
    <cellStyle name="Followed Hyperlink" xfId="99"/>
    <cellStyle name="Примечание" xfId="100"/>
    <cellStyle name="Percent" xfId="101"/>
    <cellStyle name="Процентный 10" xfId="102"/>
    <cellStyle name="Процентный 2" xfId="103"/>
    <cellStyle name="Процентный 2 2" xfId="104"/>
    <cellStyle name="Процентный 3" xfId="105"/>
    <cellStyle name="Процентный 3 2" xfId="106"/>
    <cellStyle name="Стиль 1" xfId="107"/>
    <cellStyle name="Comma" xfId="108"/>
    <cellStyle name="Comma [0]" xfId="109"/>
    <cellStyle name="Финансовый 2" xfId="110"/>
    <cellStyle name="Финансовый 3" xfId="111"/>
    <cellStyle name="Финансовый 3 2" xfId="112"/>
    <cellStyle name="Формула" xfId="113"/>
    <cellStyle name="Формула 3" xfId="114"/>
    <cellStyle name="Формула_GRES.2007.5" xfId="115"/>
    <cellStyle name="ФормулаВБ_Мониторинг инвестиц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29"/>
  <sheetViews>
    <sheetView tabSelected="1" zoomScale="90" zoomScaleNormal="90" zoomScalePageLayoutView="0" workbookViewId="0" topLeftCell="A61">
      <selection activeCell="D70" sqref="D70"/>
    </sheetView>
  </sheetViews>
  <sheetFormatPr defaultColWidth="9.140625" defaultRowHeight="15" outlineLevelRow="1" outlineLevelCol="1"/>
  <cols>
    <col min="1" max="1" width="5.28125" style="4" customWidth="1"/>
    <col min="2" max="2" width="35.140625" style="4" customWidth="1"/>
    <col min="3" max="3" width="9.140625" style="4" customWidth="1"/>
    <col min="4" max="4" width="34.8515625" style="1" customWidth="1"/>
    <col min="5" max="5" width="40.7109375" style="1" customWidth="1" outlineLevel="1"/>
    <col min="6" max="6" width="22.7109375" style="1" customWidth="1" outlineLevel="1"/>
    <col min="7" max="7" width="17.00390625" style="1" customWidth="1" outlineLevel="1"/>
    <col min="8" max="8" width="18.00390625" style="1" customWidth="1" outlineLevel="1"/>
    <col min="9" max="9" width="16.57421875" style="1" customWidth="1" outlineLevel="1"/>
    <col min="10" max="10" width="25.28125" style="1" customWidth="1" outlineLevel="1"/>
    <col min="11" max="11" width="24.140625" style="3" customWidth="1" outlineLevel="1"/>
    <col min="12" max="12" width="26.421875" style="1" customWidth="1" outlineLevel="1"/>
    <col min="13" max="13" width="18.00390625" style="5" customWidth="1" outlineLevel="1"/>
    <col min="14" max="14" width="23.421875" style="1" customWidth="1" outlineLevel="1"/>
    <col min="15" max="15" width="17.7109375" style="1" customWidth="1" outlineLevel="1"/>
    <col min="16" max="18" width="20.00390625" style="1" customWidth="1" outlineLevel="1"/>
    <col min="19" max="19" width="9.140625" style="4" customWidth="1"/>
    <col min="20" max="20" width="50.421875" style="4" customWidth="1"/>
    <col min="21" max="16384" width="9.140625" style="4" customWidth="1"/>
  </cols>
  <sheetData>
    <row r="1" spans="1:20" ht="1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5.75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ht="16.5" thickBot="1">
      <c r="A3" s="92" t="s">
        <v>1</v>
      </c>
      <c r="B3" s="93"/>
      <c r="C3" s="93"/>
      <c r="D3" s="93"/>
      <c r="E3" s="93"/>
      <c r="F3" s="6"/>
      <c r="G3" s="26"/>
      <c r="H3" s="26"/>
      <c r="I3" s="26"/>
      <c r="J3" s="26"/>
      <c r="K3" s="7"/>
      <c r="L3" s="26"/>
      <c r="M3" s="8"/>
      <c r="N3" s="26"/>
      <c r="O3" s="26"/>
      <c r="P3" s="26"/>
      <c r="Q3" s="26"/>
      <c r="R3" s="27"/>
      <c r="S3" s="94" t="s">
        <v>2</v>
      </c>
      <c r="T3" s="95"/>
    </row>
    <row r="4" spans="1:20" ht="16.5" thickBot="1">
      <c r="A4" s="100" t="s">
        <v>3</v>
      </c>
      <c r="B4" s="100" t="s">
        <v>4</v>
      </c>
      <c r="C4" s="100" t="s">
        <v>5</v>
      </c>
      <c r="D4" s="92" t="s">
        <v>6</v>
      </c>
      <c r="E4" s="93"/>
      <c r="F4" s="9"/>
      <c r="G4" s="28"/>
      <c r="H4" s="28"/>
      <c r="I4" s="28"/>
      <c r="J4" s="28"/>
      <c r="K4" s="10"/>
      <c r="L4" s="28"/>
      <c r="M4" s="11"/>
      <c r="N4" s="28"/>
      <c r="O4" s="28"/>
      <c r="P4" s="28"/>
      <c r="Q4" s="28"/>
      <c r="R4" s="29"/>
      <c r="S4" s="96"/>
      <c r="T4" s="97"/>
    </row>
    <row r="5" spans="1:20" ht="39" customHeight="1" thickBot="1">
      <c r="A5" s="101"/>
      <c r="B5" s="101"/>
      <c r="C5" s="101"/>
      <c r="D5" s="30" t="s">
        <v>7</v>
      </c>
      <c r="E5" s="12" t="s">
        <v>8</v>
      </c>
      <c r="F5" s="13"/>
      <c r="G5" s="12"/>
      <c r="H5" s="12"/>
      <c r="I5" s="12"/>
      <c r="J5" s="12"/>
      <c r="K5" s="14"/>
      <c r="L5" s="12"/>
      <c r="M5" s="15"/>
      <c r="N5" s="12"/>
      <c r="O5" s="12"/>
      <c r="P5" s="12"/>
      <c r="Q5" s="12"/>
      <c r="R5" s="16"/>
      <c r="S5" s="98"/>
      <c r="T5" s="99"/>
    </row>
    <row r="6" spans="1:20" ht="111" customHeight="1" thickBot="1">
      <c r="A6" s="31">
        <v>1</v>
      </c>
      <c r="B6" s="33" t="s">
        <v>9</v>
      </c>
      <c r="C6" s="30" t="s">
        <v>10</v>
      </c>
      <c r="D6" s="30" t="s">
        <v>133</v>
      </c>
      <c r="E6" s="30" t="s">
        <v>137</v>
      </c>
      <c r="F6" s="30" t="s">
        <v>154</v>
      </c>
      <c r="G6" s="30" t="s">
        <v>144</v>
      </c>
      <c r="H6" s="30" t="s">
        <v>155</v>
      </c>
      <c r="I6" s="30" t="s">
        <v>156</v>
      </c>
      <c r="J6" s="30" t="s">
        <v>145</v>
      </c>
      <c r="K6" s="34" t="s">
        <v>146</v>
      </c>
      <c r="L6" s="30" t="s">
        <v>147</v>
      </c>
      <c r="M6" s="34" t="s">
        <v>148</v>
      </c>
      <c r="N6" s="30" t="s">
        <v>149</v>
      </c>
      <c r="O6" s="30" t="s">
        <v>150</v>
      </c>
      <c r="P6" s="30" t="s">
        <v>151</v>
      </c>
      <c r="Q6" s="30" t="s">
        <v>152</v>
      </c>
      <c r="R6" s="30" t="s">
        <v>153</v>
      </c>
      <c r="S6" s="102"/>
      <c r="T6" s="103"/>
    </row>
    <row r="7" spans="1:20" ht="102" customHeight="1" outlineLevel="1" thickBot="1">
      <c r="A7" s="24">
        <v>2</v>
      </c>
      <c r="B7" s="23" t="s">
        <v>11</v>
      </c>
      <c r="C7" s="17" t="s">
        <v>10</v>
      </c>
      <c r="D7" s="17" t="s">
        <v>136</v>
      </c>
      <c r="E7" s="17" t="s">
        <v>10</v>
      </c>
      <c r="F7" s="17" t="s">
        <v>10</v>
      </c>
      <c r="G7" s="17" t="s">
        <v>10</v>
      </c>
      <c r="H7" s="17" t="s">
        <v>10</v>
      </c>
      <c r="I7" s="17" t="s">
        <v>10</v>
      </c>
      <c r="J7" s="17" t="s">
        <v>10</v>
      </c>
      <c r="K7" s="18" t="s">
        <v>10</v>
      </c>
      <c r="L7" s="17" t="s">
        <v>10</v>
      </c>
      <c r="M7" s="18" t="s">
        <v>10</v>
      </c>
      <c r="N7" s="17" t="s">
        <v>10</v>
      </c>
      <c r="O7" s="17" t="s">
        <v>10</v>
      </c>
      <c r="P7" s="17" t="s">
        <v>10</v>
      </c>
      <c r="Q7" s="17" t="s">
        <v>10</v>
      </c>
      <c r="R7" s="17" t="s">
        <v>10</v>
      </c>
      <c r="S7" s="104" t="s">
        <v>12</v>
      </c>
      <c r="T7" s="105"/>
    </row>
    <row r="8" spans="1:20" ht="26.25" outlineLevel="1" thickBot="1">
      <c r="A8" s="24">
        <v>2.1</v>
      </c>
      <c r="B8" s="35" t="s">
        <v>13</v>
      </c>
      <c r="C8" s="32" t="s">
        <v>10</v>
      </c>
      <c r="D8" s="32" t="s">
        <v>158</v>
      </c>
      <c r="E8" s="32" t="s">
        <v>10</v>
      </c>
      <c r="F8" s="32" t="s">
        <v>10</v>
      </c>
      <c r="G8" s="32" t="s">
        <v>10</v>
      </c>
      <c r="H8" s="32" t="s">
        <v>10</v>
      </c>
      <c r="I8" s="32" t="s">
        <v>10</v>
      </c>
      <c r="J8" s="32" t="s">
        <v>10</v>
      </c>
      <c r="K8" s="48" t="s">
        <v>10</v>
      </c>
      <c r="L8" s="32" t="s">
        <v>10</v>
      </c>
      <c r="M8" s="48" t="s">
        <v>10</v>
      </c>
      <c r="N8" s="32" t="s">
        <v>10</v>
      </c>
      <c r="O8" s="32" t="s">
        <v>10</v>
      </c>
      <c r="P8" s="32" t="s">
        <v>10</v>
      </c>
      <c r="Q8" s="32" t="s">
        <v>10</v>
      </c>
      <c r="R8" s="32" t="s">
        <v>10</v>
      </c>
      <c r="S8" s="106" t="s">
        <v>14</v>
      </c>
      <c r="T8" s="107"/>
    </row>
    <row r="9" spans="1:20" ht="24" customHeight="1" outlineLevel="1">
      <c r="A9" s="108">
        <v>3</v>
      </c>
      <c r="B9" s="111" t="s">
        <v>15</v>
      </c>
      <c r="C9" s="113" t="s">
        <v>10</v>
      </c>
      <c r="D9" s="113" t="s">
        <v>131</v>
      </c>
      <c r="E9" s="113" t="s">
        <v>10</v>
      </c>
      <c r="F9" s="113" t="s">
        <v>10</v>
      </c>
      <c r="G9" s="113" t="s">
        <v>10</v>
      </c>
      <c r="H9" s="113" t="s">
        <v>10</v>
      </c>
      <c r="I9" s="113" t="s">
        <v>10</v>
      </c>
      <c r="J9" s="113" t="s">
        <v>10</v>
      </c>
      <c r="K9" s="115" t="s">
        <v>10</v>
      </c>
      <c r="L9" s="113" t="s">
        <v>10</v>
      </c>
      <c r="M9" s="115" t="s">
        <v>10</v>
      </c>
      <c r="N9" s="113" t="s">
        <v>10</v>
      </c>
      <c r="O9" s="113" t="s">
        <v>10</v>
      </c>
      <c r="P9" s="113" t="s">
        <v>10</v>
      </c>
      <c r="Q9" s="113" t="s">
        <v>10</v>
      </c>
      <c r="R9" s="113" t="s">
        <v>10</v>
      </c>
      <c r="S9" s="117" t="s">
        <v>16</v>
      </c>
      <c r="T9" s="118"/>
    </row>
    <row r="10" spans="1:20" ht="21" customHeight="1" outlineLevel="1">
      <c r="A10" s="109"/>
      <c r="B10" s="112"/>
      <c r="C10" s="114"/>
      <c r="D10" s="114"/>
      <c r="E10" s="114"/>
      <c r="F10" s="114"/>
      <c r="G10" s="114"/>
      <c r="H10" s="114"/>
      <c r="I10" s="114"/>
      <c r="J10" s="114"/>
      <c r="K10" s="116"/>
      <c r="L10" s="114"/>
      <c r="M10" s="116"/>
      <c r="N10" s="114"/>
      <c r="O10" s="114"/>
      <c r="P10" s="114"/>
      <c r="Q10" s="114"/>
      <c r="R10" s="114"/>
      <c r="S10" s="119" t="s">
        <v>17</v>
      </c>
      <c r="T10" s="120"/>
    </row>
    <row r="11" spans="1:20" ht="30.75" customHeight="1" outlineLevel="1">
      <c r="A11" s="109"/>
      <c r="B11" s="112"/>
      <c r="C11" s="114"/>
      <c r="D11" s="114"/>
      <c r="E11" s="114"/>
      <c r="F11" s="114"/>
      <c r="G11" s="114"/>
      <c r="H11" s="114"/>
      <c r="I11" s="114"/>
      <c r="J11" s="114"/>
      <c r="K11" s="116"/>
      <c r="L11" s="114"/>
      <c r="M11" s="116"/>
      <c r="N11" s="114"/>
      <c r="O11" s="114"/>
      <c r="P11" s="114"/>
      <c r="Q11" s="114"/>
      <c r="R11" s="114"/>
      <c r="S11" s="119" t="s">
        <v>18</v>
      </c>
      <c r="T11" s="120"/>
    </row>
    <row r="12" spans="1:20" ht="17.25" customHeight="1" outlineLevel="1">
      <c r="A12" s="109"/>
      <c r="B12" s="112"/>
      <c r="C12" s="114"/>
      <c r="D12" s="114"/>
      <c r="E12" s="114"/>
      <c r="F12" s="114"/>
      <c r="G12" s="114"/>
      <c r="H12" s="114"/>
      <c r="I12" s="114"/>
      <c r="J12" s="114"/>
      <c r="K12" s="116"/>
      <c r="L12" s="114"/>
      <c r="M12" s="116"/>
      <c r="N12" s="114"/>
      <c r="O12" s="114"/>
      <c r="P12" s="114"/>
      <c r="Q12" s="114"/>
      <c r="R12" s="114"/>
      <c r="S12" s="119" t="s">
        <v>19</v>
      </c>
      <c r="T12" s="120"/>
    </row>
    <row r="13" spans="1:20" ht="21.75" customHeight="1" outlineLevel="1">
      <c r="A13" s="109"/>
      <c r="B13" s="112"/>
      <c r="C13" s="114"/>
      <c r="D13" s="114"/>
      <c r="E13" s="114"/>
      <c r="F13" s="114"/>
      <c r="G13" s="114"/>
      <c r="H13" s="114"/>
      <c r="I13" s="114"/>
      <c r="J13" s="114"/>
      <c r="K13" s="116"/>
      <c r="L13" s="114"/>
      <c r="M13" s="116"/>
      <c r="N13" s="114"/>
      <c r="O13" s="114"/>
      <c r="P13" s="114"/>
      <c r="Q13" s="114"/>
      <c r="R13" s="114"/>
      <c r="S13" s="119" t="s">
        <v>20</v>
      </c>
      <c r="T13" s="120"/>
    </row>
    <row r="14" spans="1:20" ht="15.75" customHeight="1" outlineLevel="1">
      <c r="A14" s="109"/>
      <c r="B14" s="112"/>
      <c r="C14" s="114"/>
      <c r="D14" s="114"/>
      <c r="E14" s="114"/>
      <c r="F14" s="114"/>
      <c r="G14" s="114"/>
      <c r="H14" s="114"/>
      <c r="I14" s="114"/>
      <c r="J14" s="114"/>
      <c r="K14" s="116"/>
      <c r="L14" s="114"/>
      <c r="M14" s="116"/>
      <c r="N14" s="114"/>
      <c r="O14" s="114"/>
      <c r="P14" s="114"/>
      <c r="Q14" s="114"/>
      <c r="R14" s="114"/>
      <c r="S14" s="119" t="s">
        <v>21</v>
      </c>
      <c r="T14" s="120"/>
    </row>
    <row r="15" spans="1:20" ht="20.25" customHeight="1" outlineLevel="1" thickBot="1">
      <c r="A15" s="110"/>
      <c r="B15" s="112"/>
      <c r="C15" s="114"/>
      <c r="D15" s="114"/>
      <c r="E15" s="114"/>
      <c r="F15" s="114"/>
      <c r="G15" s="114"/>
      <c r="H15" s="114"/>
      <c r="I15" s="114"/>
      <c r="J15" s="114"/>
      <c r="K15" s="116"/>
      <c r="L15" s="114"/>
      <c r="M15" s="116"/>
      <c r="N15" s="114"/>
      <c r="O15" s="114"/>
      <c r="P15" s="114"/>
      <c r="Q15" s="114"/>
      <c r="R15" s="114"/>
      <c r="S15" s="119" t="s">
        <v>22</v>
      </c>
      <c r="T15" s="120"/>
    </row>
    <row r="16" spans="1:20" ht="50.25" customHeight="1" outlineLevel="1" thickBot="1">
      <c r="A16" s="21">
        <v>4</v>
      </c>
      <c r="B16" s="49" t="s">
        <v>23</v>
      </c>
      <c r="C16" s="20" t="s">
        <v>10</v>
      </c>
      <c r="D16" s="20" t="s">
        <v>159</v>
      </c>
      <c r="E16" s="20" t="s">
        <v>10</v>
      </c>
      <c r="F16" s="20" t="s">
        <v>10</v>
      </c>
      <c r="G16" s="20" t="s">
        <v>10</v>
      </c>
      <c r="H16" s="20" t="s">
        <v>10</v>
      </c>
      <c r="I16" s="20" t="s">
        <v>10</v>
      </c>
      <c r="J16" s="20" t="s">
        <v>10</v>
      </c>
      <c r="K16" s="19" t="s">
        <v>10</v>
      </c>
      <c r="L16" s="20" t="s">
        <v>10</v>
      </c>
      <c r="M16" s="19" t="s">
        <v>10</v>
      </c>
      <c r="N16" s="20" t="s">
        <v>10</v>
      </c>
      <c r="O16" s="20" t="s">
        <v>10</v>
      </c>
      <c r="P16" s="20" t="s">
        <v>10</v>
      </c>
      <c r="Q16" s="20" t="s">
        <v>10</v>
      </c>
      <c r="R16" s="20" t="s">
        <v>10</v>
      </c>
      <c r="S16" s="119" t="s">
        <v>24</v>
      </c>
      <c r="T16" s="120"/>
    </row>
    <row r="17" spans="1:20" ht="51" customHeight="1" outlineLevel="1" thickBot="1">
      <c r="A17" s="21">
        <v>5</v>
      </c>
      <c r="B17" s="49" t="s">
        <v>25</v>
      </c>
      <c r="C17" s="20" t="s">
        <v>10</v>
      </c>
      <c r="D17" s="20" t="s">
        <v>132</v>
      </c>
      <c r="E17" s="20" t="s">
        <v>10</v>
      </c>
      <c r="F17" s="20" t="s">
        <v>10</v>
      </c>
      <c r="G17" s="20" t="s">
        <v>10</v>
      </c>
      <c r="H17" s="20" t="s">
        <v>10</v>
      </c>
      <c r="I17" s="20" t="s">
        <v>10</v>
      </c>
      <c r="J17" s="20" t="s">
        <v>10</v>
      </c>
      <c r="K17" s="19" t="s">
        <v>10</v>
      </c>
      <c r="L17" s="20" t="s">
        <v>10</v>
      </c>
      <c r="M17" s="19" t="s">
        <v>10</v>
      </c>
      <c r="N17" s="20" t="s">
        <v>10</v>
      </c>
      <c r="O17" s="20" t="s">
        <v>10</v>
      </c>
      <c r="P17" s="20" t="s">
        <v>10</v>
      </c>
      <c r="Q17" s="20" t="s">
        <v>10</v>
      </c>
      <c r="R17" s="20" t="s">
        <v>10</v>
      </c>
      <c r="S17" s="121"/>
      <c r="T17" s="122"/>
    </row>
    <row r="18" spans="1:20" ht="47.25" customHeight="1" outlineLevel="1" thickBot="1">
      <c r="A18" s="21">
        <v>6</v>
      </c>
      <c r="B18" s="49" t="s">
        <v>26</v>
      </c>
      <c r="C18" s="20" t="s">
        <v>10</v>
      </c>
      <c r="D18" s="20" t="s">
        <v>134</v>
      </c>
      <c r="E18" s="20">
        <v>2018</v>
      </c>
      <c r="F18" s="20">
        <v>2018</v>
      </c>
      <c r="G18" s="20">
        <v>2018</v>
      </c>
      <c r="H18" s="20">
        <v>2018</v>
      </c>
      <c r="I18" s="20">
        <v>2018</v>
      </c>
      <c r="J18" s="20">
        <v>2018</v>
      </c>
      <c r="K18" s="19">
        <v>2018</v>
      </c>
      <c r="L18" s="20">
        <v>2018</v>
      </c>
      <c r="M18" s="19">
        <v>2018</v>
      </c>
      <c r="N18" s="20">
        <v>2018</v>
      </c>
      <c r="O18" s="20">
        <v>2018</v>
      </c>
      <c r="P18" s="20">
        <v>2018</v>
      </c>
      <c r="Q18" s="20">
        <v>2018</v>
      </c>
      <c r="R18" s="20">
        <v>2018</v>
      </c>
      <c r="S18" s="119" t="s">
        <v>27</v>
      </c>
      <c r="T18" s="120"/>
    </row>
    <row r="19" spans="1:20" ht="49.5" customHeight="1" outlineLevel="1" thickBot="1">
      <c r="A19" s="21">
        <v>7</v>
      </c>
      <c r="B19" s="49" t="s">
        <v>28</v>
      </c>
      <c r="C19" s="20" t="s">
        <v>10</v>
      </c>
      <c r="D19" s="20" t="s">
        <v>135</v>
      </c>
      <c r="E19" s="20">
        <v>2022</v>
      </c>
      <c r="F19" s="20">
        <v>2018</v>
      </c>
      <c r="G19" s="20">
        <v>2018</v>
      </c>
      <c r="H19" s="20">
        <v>2018</v>
      </c>
      <c r="I19" s="20">
        <v>2018</v>
      </c>
      <c r="J19" s="20">
        <v>2022</v>
      </c>
      <c r="K19" s="19">
        <v>2022</v>
      </c>
      <c r="L19" s="20">
        <v>2022</v>
      </c>
      <c r="M19" s="19">
        <v>2022</v>
      </c>
      <c r="N19" s="20">
        <v>2022</v>
      </c>
      <c r="O19" s="20">
        <v>2022</v>
      </c>
      <c r="P19" s="20">
        <v>2022</v>
      </c>
      <c r="Q19" s="20">
        <v>2022</v>
      </c>
      <c r="R19" s="20">
        <v>2022</v>
      </c>
      <c r="S19" s="119" t="s">
        <v>29</v>
      </c>
      <c r="T19" s="120"/>
    </row>
    <row r="20" spans="1:20" ht="109.5" customHeight="1" outlineLevel="1" thickBot="1">
      <c r="A20" s="25">
        <v>8</v>
      </c>
      <c r="B20" s="78" t="s">
        <v>30</v>
      </c>
      <c r="C20" s="79" t="s">
        <v>31</v>
      </c>
      <c r="D20" s="50">
        <f>E20+F20+G20+H20+I20+J20+K20+L20+M20+N20+O20+P20+Q20+R20</f>
        <v>591177.0800000001</v>
      </c>
      <c r="E20" s="50">
        <v>2866.24</v>
      </c>
      <c r="F20" s="50">
        <v>39757.97</v>
      </c>
      <c r="G20" s="50">
        <v>47930.88</v>
      </c>
      <c r="H20" s="50">
        <v>108259.06</v>
      </c>
      <c r="I20" s="50">
        <v>19802.19</v>
      </c>
      <c r="J20" s="50">
        <v>32801.84</v>
      </c>
      <c r="K20" s="51">
        <v>27198.9</v>
      </c>
      <c r="L20" s="50">
        <v>38281.86</v>
      </c>
      <c r="M20" s="51">
        <v>185501.94</v>
      </c>
      <c r="N20" s="50">
        <v>26936.46</v>
      </c>
      <c r="O20" s="50">
        <v>3228.43</v>
      </c>
      <c r="P20" s="50">
        <v>15035.67</v>
      </c>
      <c r="Q20" s="50">
        <v>2347</v>
      </c>
      <c r="R20" s="50">
        <v>41228.64</v>
      </c>
      <c r="S20" s="123" t="s">
        <v>32</v>
      </c>
      <c r="T20" s="124"/>
    </row>
    <row r="21" spans="1:20" ht="52.5" customHeight="1" outlineLevel="1">
      <c r="A21" s="114">
        <v>8.1</v>
      </c>
      <c r="B21" s="125" t="s">
        <v>160</v>
      </c>
      <c r="C21" s="127" t="s">
        <v>31</v>
      </c>
      <c r="D21" s="128">
        <f>E21+F21+G21+H21+I21+J21+K21+L21+M21+N21+O21+P21+Q21+R21</f>
        <v>41940.28</v>
      </c>
      <c r="E21" s="130">
        <f>E23</f>
        <v>1000</v>
      </c>
      <c r="F21" s="130">
        <f aca="true" t="shared" si="0" ref="F21:R21">F23</f>
        <v>0</v>
      </c>
      <c r="G21" s="130">
        <f t="shared" si="0"/>
        <v>0</v>
      </c>
      <c r="H21" s="130">
        <f t="shared" si="0"/>
        <v>0</v>
      </c>
      <c r="I21" s="130">
        <f t="shared" si="0"/>
        <v>0</v>
      </c>
      <c r="J21" s="130">
        <f t="shared" si="0"/>
        <v>6957.16</v>
      </c>
      <c r="K21" s="130">
        <f t="shared" si="0"/>
        <v>8415.08</v>
      </c>
      <c r="L21" s="130">
        <f t="shared" si="0"/>
        <v>8400.36</v>
      </c>
      <c r="M21" s="130">
        <f t="shared" si="0"/>
        <v>4832.06</v>
      </c>
      <c r="N21" s="130">
        <f t="shared" si="0"/>
        <v>1500</v>
      </c>
      <c r="O21" s="130">
        <f t="shared" si="0"/>
        <v>506.93</v>
      </c>
      <c r="P21" s="130">
        <f t="shared" si="0"/>
        <v>3000</v>
      </c>
      <c r="Q21" s="130">
        <f t="shared" si="0"/>
        <v>450.65</v>
      </c>
      <c r="R21" s="130">
        <f t="shared" si="0"/>
        <v>6878.039999999999</v>
      </c>
      <c r="S21" s="131" t="s">
        <v>157</v>
      </c>
      <c r="T21" s="131"/>
    </row>
    <row r="22" spans="1:20" ht="51" customHeight="1" outlineLevel="1">
      <c r="A22" s="114"/>
      <c r="B22" s="126"/>
      <c r="C22" s="114"/>
      <c r="D22" s="129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9" t="s">
        <v>33</v>
      </c>
      <c r="T22" s="119"/>
    </row>
    <row r="23" spans="1:20" ht="22.5" customHeight="1" outlineLevel="1">
      <c r="A23" s="132" t="s">
        <v>34</v>
      </c>
      <c r="B23" s="126" t="s">
        <v>35</v>
      </c>
      <c r="C23" s="133" t="s">
        <v>31</v>
      </c>
      <c r="D23" s="22">
        <f>E23+G23+J23+K23+L23+M23+N23+O23+P23+Q23+R23</f>
        <v>41940.28</v>
      </c>
      <c r="E23" s="37">
        <f>E24+E25+E26+E27+E28+E29+E30+E31+E32+E33+E34+E35</f>
        <v>1000</v>
      </c>
      <c r="F23" s="37">
        <f aca="true" t="shared" si="1" ref="F23:R23">F24+F25+F26+F27+F28+F29+F30+F31+F32+F33+F34+F35</f>
        <v>0</v>
      </c>
      <c r="G23" s="37">
        <f t="shared" si="1"/>
        <v>0</v>
      </c>
      <c r="H23" s="37">
        <f t="shared" si="1"/>
        <v>0</v>
      </c>
      <c r="I23" s="37">
        <f t="shared" si="1"/>
        <v>0</v>
      </c>
      <c r="J23" s="37">
        <f t="shared" si="1"/>
        <v>6957.16</v>
      </c>
      <c r="K23" s="37">
        <f t="shared" si="1"/>
        <v>8415.08</v>
      </c>
      <c r="L23" s="37">
        <f t="shared" si="1"/>
        <v>8400.36</v>
      </c>
      <c r="M23" s="37">
        <f t="shared" si="1"/>
        <v>4832.06</v>
      </c>
      <c r="N23" s="37">
        <f t="shared" si="1"/>
        <v>1500</v>
      </c>
      <c r="O23" s="37">
        <f t="shared" si="1"/>
        <v>506.93</v>
      </c>
      <c r="P23" s="37">
        <f t="shared" si="1"/>
        <v>3000</v>
      </c>
      <c r="Q23" s="37">
        <f t="shared" si="1"/>
        <v>450.65</v>
      </c>
      <c r="R23" s="37">
        <f t="shared" si="1"/>
        <v>6878.039999999999</v>
      </c>
      <c r="S23" s="134" t="s">
        <v>36</v>
      </c>
      <c r="T23" s="119"/>
    </row>
    <row r="24" spans="1:20" ht="18.75" customHeight="1" outlineLevel="1">
      <c r="A24" s="132"/>
      <c r="B24" s="126"/>
      <c r="C24" s="133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134" t="s">
        <v>37</v>
      </c>
      <c r="T24" s="119"/>
    </row>
    <row r="25" spans="1:20" ht="18.75" customHeight="1" outlineLevel="1">
      <c r="A25" s="132"/>
      <c r="B25" s="126"/>
      <c r="C25" s="133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134" t="s">
        <v>38</v>
      </c>
      <c r="T25" s="119"/>
    </row>
    <row r="26" spans="1:20" ht="18.75" customHeight="1" outlineLevel="1">
      <c r="A26" s="132"/>
      <c r="B26" s="126"/>
      <c r="C26" s="133"/>
      <c r="D26" s="22">
        <f>E26+G26+J26+K26+L26+M26+N26+O26+P26+Q26+R26</f>
        <v>5311.38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36">
        <v>0</v>
      </c>
      <c r="N26" s="22">
        <v>1500</v>
      </c>
      <c r="O26" s="22">
        <v>0</v>
      </c>
      <c r="P26" s="22">
        <v>0</v>
      </c>
      <c r="Q26" s="22">
        <v>450.65</v>
      </c>
      <c r="R26" s="22">
        <v>3360.73</v>
      </c>
      <c r="S26" s="134" t="s">
        <v>39</v>
      </c>
      <c r="T26" s="119"/>
    </row>
    <row r="27" spans="1:20" ht="18.75" customHeight="1" outlineLevel="1">
      <c r="A27" s="132"/>
      <c r="B27" s="126"/>
      <c r="C27" s="133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134" t="s">
        <v>40</v>
      </c>
      <c r="T27" s="119"/>
    </row>
    <row r="28" spans="1:20" ht="18.75" customHeight="1" outlineLevel="1">
      <c r="A28" s="132"/>
      <c r="B28" s="126"/>
      <c r="C28" s="133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134" t="s">
        <v>41</v>
      </c>
      <c r="T28" s="119"/>
    </row>
    <row r="29" spans="1:20" ht="18.75" customHeight="1" outlineLevel="1">
      <c r="A29" s="132"/>
      <c r="B29" s="126"/>
      <c r="C29" s="133"/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134" t="s">
        <v>42</v>
      </c>
      <c r="T29" s="119"/>
    </row>
    <row r="30" spans="1:20" ht="18.75" customHeight="1" outlineLevel="1">
      <c r="A30" s="132"/>
      <c r="B30" s="126"/>
      <c r="C30" s="133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134" t="s">
        <v>43</v>
      </c>
      <c r="T30" s="119"/>
    </row>
    <row r="31" spans="1:20" ht="18.75" customHeight="1" outlineLevel="1">
      <c r="A31" s="132"/>
      <c r="B31" s="126"/>
      <c r="C31" s="133"/>
      <c r="D31" s="22">
        <f>E31+G31+J31+K31+L31+M31+N31+O31+P31+Q31+R31</f>
        <v>4772.84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36">
        <v>825.14</v>
      </c>
      <c r="L31" s="22">
        <v>0</v>
      </c>
      <c r="M31" s="22">
        <v>1470.2</v>
      </c>
      <c r="N31" s="22">
        <v>0</v>
      </c>
      <c r="O31" s="22">
        <v>0</v>
      </c>
      <c r="P31" s="22">
        <v>0</v>
      </c>
      <c r="Q31" s="22">
        <v>0</v>
      </c>
      <c r="R31" s="22">
        <v>2477.5</v>
      </c>
      <c r="S31" s="134" t="s">
        <v>44</v>
      </c>
      <c r="T31" s="119"/>
    </row>
    <row r="32" spans="1:20" ht="18.75" customHeight="1" outlineLevel="1">
      <c r="A32" s="132"/>
      <c r="B32" s="126"/>
      <c r="C32" s="133"/>
      <c r="D32" s="22">
        <f>E32+G32+J32+K32+L32+M32+N32+O32+P32+Q32+R32</f>
        <v>12215.470000000001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6957.16</v>
      </c>
      <c r="K32" s="36">
        <v>356.92</v>
      </c>
      <c r="L32" s="22">
        <v>1539.53</v>
      </c>
      <c r="M32" s="22">
        <v>3361.86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134" t="s">
        <v>45</v>
      </c>
      <c r="T32" s="119"/>
    </row>
    <row r="33" spans="1:20" ht="18.75" customHeight="1" outlineLevel="1">
      <c r="A33" s="132"/>
      <c r="B33" s="126"/>
      <c r="C33" s="133"/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134" t="s">
        <v>46</v>
      </c>
      <c r="T33" s="119"/>
    </row>
    <row r="34" spans="1:20" ht="18.75" customHeight="1" outlineLevel="1">
      <c r="A34" s="132"/>
      <c r="B34" s="126"/>
      <c r="C34" s="133"/>
      <c r="D34" s="22">
        <f>E34+G34+J34+K34+L34+M34+N34+O34+P34+Q34+R34</f>
        <v>1000</v>
      </c>
      <c r="E34" s="22">
        <v>1000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134" t="s">
        <v>47</v>
      </c>
      <c r="T34" s="119"/>
    </row>
    <row r="35" spans="1:20" ht="18.75" customHeight="1" outlineLevel="1">
      <c r="A35" s="132"/>
      <c r="B35" s="126"/>
      <c r="C35" s="133"/>
      <c r="D35" s="22">
        <f>E35+G35+J35+K35+L35+M35+N35+O35+P35+Q35+R35</f>
        <v>18640.59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7233.02</v>
      </c>
      <c r="L35" s="22">
        <v>6860.83</v>
      </c>
      <c r="M35" s="36">
        <v>0</v>
      </c>
      <c r="N35" s="22">
        <v>0</v>
      </c>
      <c r="O35" s="22">
        <v>506.93</v>
      </c>
      <c r="P35" s="22">
        <v>3000</v>
      </c>
      <c r="Q35" s="22">
        <v>0</v>
      </c>
      <c r="R35" s="22">
        <v>1039.81</v>
      </c>
      <c r="S35" s="134" t="s">
        <v>48</v>
      </c>
      <c r="T35" s="119"/>
    </row>
    <row r="36" spans="1:20" ht="42" customHeight="1" outlineLevel="1">
      <c r="A36" s="132"/>
      <c r="B36" s="126"/>
      <c r="C36" s="133"/>
      <c r="D36" s="83"/>
      <c r="E36" s="38"/>
      <c r="F36" s="39"/>
      <c r="G36" s="86"/>
      <c r="H36" s="86"/>
      <c r="I36" s="86"/>
      <c r="J36" s="86"/>
      <c r="K36" s="40"/>
      <c r="L36" s="86"/>
      <c r="M36" s="40"/>
      <c r="N36" s="86"/>
      <c r="O36" s="86"/>
      <c r="P36" s="38"/>
      <c r="Q36" s="86"/>
      <c r="R36" s="86"/>
      <c r="S36" s="134" t="s">
        <v>49</v>
      </c>
      <c r="T36" s="119"/>
    </row>
    <row r="37" spans="1:20" ht="36" customHeight="1" thickBot="1">
      <c r="A37" s="24">
        <v>9</v>
      </c>
      <c r="B37" s="23" t="s">
        <v>50</v>
      </c>
      <c r="C37" s="17" t="s">
        <v>10</v>
      </c>
      <c r="D37" s="17" t="s">
        <v>10</v>
      </c>
      <c r="E37" s="17" t="s">
        <v>10</v>
      </c>
      <c r="F37" s="17" t="s">
        <v>10</v>
      </c>
      <c r="G37" s="17" t="s">
        <v>10</v>
      </c>
      <c r="H37" s="17" t="s">
        <v>10</v>
      </c>
      <c r="I37" s="17" t="s">
        <v>10</v>
      </c>
      <c r="J37" s="17" t="s">
        <v>10</v>
      </c>
      <c r="K37" s="18" t="s">
        <v>10</v>
      </c>
      <c r="L37" s="17" t="s">
        <v>10</v>
      </c>
      <c r="M37" s="18" t="s">
        <v>10</v>
      </c>
      <c r="N37" s="17" t="s">
        <v>10</v>
      </c>
      <c r="O37" s="17" t="s">
        <v>10</v>
      </c>
      <c r="P37" s="17" t="s">
        <v>10</v>
      </c>
      <c r="Q37" s="17" t="s">
        <v>10</v>
      </c>
      <c r="R37" s="17" t="s">
        <v>10</v>
      </c>
      <c r="S37" s="135"/>
      <c r="T37" s="136"/>
    </row>
    <row r="38" spans="1:20" ht="23.25" customHeight="1" thickBot="1">
      <c r="A38" s="24">
        <v>9.1</v>
      </c>
      <c r="B38" s="80" t="s">
        <v>51</v>
      </c>
      <c r="C38" s="17" t="s">
        <v>10</v>
      </c>
      <c r="D38" s="17" t="s">
        <v>10</v>
      </c>
      <c r="E38" s="17" t="s">
        <v>10</v>
      </c>
      <c r="F38" s="17" t="s">
        <v>10</v>
      </c>
      <c r="G38" s="17" t="s">
        <v>10</v>
      </c>
      <c r="H38" s="17" t="s">
        <v>10</v>
      </c>
      <c r="I38" s="17" t="s">
        <v>10</v>
      </c>
      <c r="J38" s="17" t="s">
        <v>10</v>
      </c>
      <c r="K38" s="18" t="s">
        <v>10</v>
      </c>
      <c r="L38" s="17" t="s">
        <v>10</v>
      </c>
      <c r="M38" s="18" t="s">
        <v>10</v>
      </c>
      <c r="N38" s="17" t="s">
        <v>10</v>
      </c>
      <c r="O38" s="17" t="s">
        <v>10</v>
      </c>
      <c r="P38" s="17" t="s">
        <v>10</v>
      </c>
      <c r="Q38" s="17" t="s">
        <v>10</v>
      </c>
      <c r="R38" s="17" t="s">
        <v>10</v>
      </c>
      <c r="S38" s="137"/>
      <c r="T38" s="138"/>
    </row>
    <row r="39" spans="1:20" ht="23.25" customHeight="1" thickBot="1">
      <c r="A39" s="81" t="s">
        <v>52</v>
      </c>
      <c r="B39" s="82" t="s">
        <v>53</v>
      </c>
      <c r="C39" s="17" t="s">
        <v>54</v>
      </c>
      <c r="D39" s="17" t="s">
        <v>10</v>
      </c>
      <c r="E39" s="17">
        <v>10</v>
      </c>
      <c r="F39" s="17">
        <v>25</v>
      </c>
      <c r="G39" s="17">
        <v>25</v>
      </c>
      <c r="H39" s="17">
        <v>25</v>
      </c>
      <c r="I39" s="17">
        <v>25</v>
      </c>
      <c r="J39" s="17">
        <v>10</v>
      </c>
      <c r="K39" s="18">
        <v>10</v>
      </c>
      <c r="L39" s="17">
        <v>5</v>
      </c>
      <c r="M39" s="18">
        <v>5</v>
      </c>
      <c r="N39" s="17">
        <v>5</v>
      </c>
      <c r="O39" s="17">
        <v>1</v>
      </c>
      <c r="P39" s="17">
        <v>1</v>
      </c>
      <c r="Q39" s="17">
        <v>5</v>
      </c>
      <c r="R39" s="17">
        <v>3</v>
      </c>
      <c r="S39" s="137"/>
      <c r="T39" s="138"/>
    </row>
    <row r="40" spans="1:20" ht="23.25" customHeight="1" thickBot="1">
      <c r="A40" s="81" t="s">
        <v>55</v>
      </c>
      <c r="B40" s="82" t="s">
        <v>56</v>
      </c>
      <c r="C40" s="17" t="s">
        <v>54</v>
      </c>
      <c r="D40" s="17" t="s">
        <v>10</v>
      </c>
      <c r="E40" s="17">
        <v>10</v>
      </c>
      <c r="F40" s="17">
        <v>25</v>
      </c>
      <c r="G40" s="17">
        <v>25</v>
      </c>
      <c r="H40" s="17">
        <v>25</v>
      </c>
      <c r="I40" s="17">
        <v>25</v>
      </c>
      <c r="J40" s="17">
        <v>10</v>
      </c>
      <c r="K40" s="18">
        <v>10</v>
      </c>
      <c r="L40" s="17">
        <v>5</v>
      </c>
      <c r="M40" s="18">
        <v>5</v>
      </c>
      <c r="N40" s="17">
        <v>5</v>
      </c>
      <c r="O40" s="17">
        <v>1</v>
      </c>
      <c r="P40" s="17">
        <v>1</v>
      </c>
      <c r="Q40" s="17">
        <v>5</v>
      </c>
      <c r="R40" s="17">
        <v>3</v>
      </c>
      <c r="S40" s="137"/>
      <c r="T40" s="138"/>
    </row>
    <row r="41" spans="1:20" ht="15.75" thickBot="1">
      <c r="A41" s="24">
        <v>9.2</v>
      </c>
      <c r="B41" s="80" t="s">
        <v>57</v>
      </c>
      <c r="C41" s="17" t="s">
        <v>10</v>
      </c>
      <c r="D41" s="17" t="s">
        <v>10</v>
      </c>
      <c r="E41" s="17" t="s">
        <v>10</v>
      </c>
      <c r="F41" s="17" t="s">
        <v>10</v>
      </c>
      <c r="G41" s="17" t="s">
        <v>10</v>
      </c>
      <c r="H41" s="17" t="s">
        <v>10</v>
      </c>
      <c r="I41" s="17" t="s">
        <v>10</v>
      </c>
      <c r="J41" s="17" t="s">
        <v>10</v>
      </c>
      <c r="K41" s="17" t="s">
        <v>10</v>
      </c>
      <c r="L41" s="17" t="s">
        <v>10</v>
      </c>
      <c r="M41" s="17" t="s">
        <v>10</v>
      </c>
      <c r="N41" s="17" t="s">
        <v>10</v>
      </c>
      <c r="O41" s="17" t="s">
        <v>10</v>
      </c>
      <c r="P41" s="17" t="s">
        <v>10</v>
      </c>
      <c r="Q41" s="17" t="s">
        <v>10</v>
      </c>
      <c r="R41" s="17" t="s">
        <v>10</v>
      </c>
      <c r="S41" s="137"/>
      <c r="T41" s="138"/>
    </row>
    <row r="42" spans="1:20" ht="26.25" customHeight="1" thickBot="1">
      <c r="A42" s="81" t="s">
        <v>58</v>
      </c>
      <c r="B42" s="82" t="s">
        <v>53</v>
      </c>
      <c r="C42" s="17" t="s">
        <v>59</v>
      </c>
      <c r="D42" s="17">
        <v>0</v>
      </c>
      <c r="E42" s="17" t="s">
        <v>10</v>
      </c>
      <c r="F42" s="17" t="s">
        <v>10</v>
      </c>
      <c r="G42" s="17" t="s">
        <v>10</v>
      </c>
      <c r="H42" s="17" t="s">
        <v>10</v>
      </c>
      <c r="I42" s="17" t="s">
        <v>10</v>
      </c>
      <c r="J42" s="17" t="s">
        <v>10</v>
      </c>
      <c r="K42" s="17" t="s">
        <v>10</v>
      </c>
      <c r="L42" s="17" t="s">
        <v>10</v>
      </c>
      <c r="M42" s="17" t="s">
        <v>10</v>
      </c>
      <c r="N42" s="17" t="s">
        <v>10</v>
      </c>
      <c r="O42" s="17" t="s">
        <v>10</v>
      </c>
      <c r="P42" s="17" t="s">
        <v>10</v>
      </c>
      <c r="Q42" s="17" t="s">
        <v>10</v>
      </c>
      <c r="R42" s="17" t="s">
        <v>10</v>
      </c>
      <c r="S42" s="104" t="s">
        <v>60</v>
      </c>
      <c r="T42" s="105"/>
    </row>
    <row r="43" spans="1:20" ht="25.5" customHeight="1" thickBot="1">
      <c r="A43" s="81" t="s">
        <v>61</v>
      </c>
      <c r="B43" s="82" t="s">
        <v>56</v>
      </c>
      <c r="C43" s="17" t="s">
        <v>59</v>
      </c>
      <c r="D43" s="17">
        <v>0</v>
      </c>
      <c r="E43" s="17" t="s">
        <v>10</v>
      </c>
      <c r="F43" s="17" t="s">
        <v>10</v>
      </c>
      <c r="G43" s="17" t="s">
        <v>10</v>
      </c>
      <c r="H43" s="17" t="s">
        <v>10</v>
      </c>
      <c r="I43" s="17" t="s">
        <v>10</v>
      </c>
      <c r="J43" s="17" t="s">
        <v>10</v>
      </c>
      <c r="K43" s="17" t="s">
        <v>10</v>
      </c>
      <c r="L43" s="17" t="s">
        <v>10</v>
      </c>
      <c r="M43" s="17" t="s">
        <v>10</v>
      </c>
      <c r="N43" s="17" t="s">
        <v>10</v>
      </c>
      <c r="O43" s="17" t="s">
        <v>10</v>
      </c>
      <c r="P43" s="17" t="s">
        <v>10</v>
      </c>
      <c r="Q43" s="17" t="s">
        <v>10</v>
      </c>
      <c r="R43" s="17" t="s">
        <v>10</v>
      </c>
      <c r="S43" s="104" t="s">
        <v>62</v>
      </c>
      <c r="T43" s="105"/>
    </row>
    <row r="44" spans="1:20" ht="43.5" customHeight="1" thickBot="1">
      <c r="A44" s="24">
        <v>9.3</v>
      </c>
      <c r="B44" s="80" t="s">
        <v>63</v>
      </c>
      <c r="C44" s="17" t="s">
        <v>10</v>
      </c>
      <c r="D44" s="17" t="s">
        <v>10</v>
      </c>
      <c r="E44" s="17" t="s">
        <v>10</v>
      </c>
      <c r="F44" s="17" t="s">
        <v>10</v>
      </c>
      <c r="G44" s="17" t="s">
        <v>10</v>
      </c>
      <c r="H44" s="17" t="s">
        <v>10</v>
      </c>
      <c r="I44" s="17" t="s">
        <v>10</v>
      </c>
      <c r="J44" s="17" t="s">
        <v>10</v>
      </c>
      <c r="K44" s="18" t="s">
        <v>10</v>
      </c>
      <c r="L44" s="17" t="s">
        <v>10</v>
      </c>
      <c r="M44" s="18" t="s">
        <v>10</v>
      </c>
      <c r="N44" s="17" t="s">
        <v>10</v>
      </c>
      <c r="O44" s="17" t="s">
        <v>10</v>
      </c>
      <c r="P44" s="17" t="s">
        <v>10</v>
      </c>
      <c r="Q44" s="17" t="s">
        <v>10</v>
      </c>
      <c r="R44" s="17" t="s">
        <v>10</v>
      </c>
      <c r="S44" s="137"/>
      <c r="T44" s="138"/>
    </row>
    <row r="45" spans="1:20" ht="30.75" customHeight="1" thickBot="1">
      <c r="A45" s="81" t="s">
        <v>64</v>
      </c>
      <c r="B45" s="82" t="s">
        <v>53</v>
      </c>
      <c r="C45" s="17" t="s">
        <v>65</v>
      </c>
      <c r="D45" s="17">
        <v>24</v>
      </c>
      <c r="E45" s="17">
        <v>24</v>
      </c>
      <c r="F45" s="17">
        <v>24</v>
      </c>
      <c r="G45" s="17">
        <v>24</v>
      </c>
      <c r="H45" s="17">
        <v>24</v>
      </c>
      <c r="I45" s="17">
        <v>24</v>
      </c>
      <c r="J45" s="17">
        <v>24</v>
      </c>
      <c r="K45" s="17">
        <v>24</v>
      </c>
      <c r="L45" s="17">
        <v>24</v>
      </c>
      <c r="M45" s="17">
        <v>24</v>
      </c>
      <c r="N45" s="17">
        <v>24</v>
      </c>
      <c r="O45" s="17" t="s">
        <v>10</v>
      </c>
      <c r="P45" s="17" t="s">
        <v>10</v>
      </c>
      <c r="Q45" s="17" t="s">
        <v>10</v>
      </c>
      <c r="R45" s="17">
        <v>24</v>
      </c>
      <c r="S45" s="104" t="s">
        <v>66</v>
      </c>
      <c r="T45" s="105"/>
    </row>
    <row r="46" spans="1:20" ht="28.5" customHeight="1" thickBot="1">
      <c r="A46" s="81" t="s">
        <v>67</v>
      </c>
      <c r="B46" s="82" t="s">
        <v>56</v>
      </c>
      <c r="C46" s="17" t="s">
        <v>65</v>
      </c>
      <c r="D46" s="17">
        <v>24</v>
      </c>
      <c r="E46" s="17">
        <v>24</v>
      </c>
      <c r="F46" s="17">
        <v>24</v>
      </c>
      <c r="G46" s="17">
        <v>24</v>
      </c>
      <c r="H46" s="17">
        <v>24</v>
      </c>
      <c r="I46" s="17">
        <v>24</v>
      </c>
      <c r="J46" s="17">
        <v>24</v>
      </c>
      <c r="K46" s="17">
        <v>24</v>
      </c>
      <c r="L46" s="17">
        <v>24</v>
      </c>
      <c r="M46" s="17">
        <v>24</v>
      </c>
      <c r="N46" s="17">
        <v>24</v>
      </c>
      <c r="O46" s="17" t="s">
        <v>10</v>
      </c>
      <c r="P46" s="17" t="s">
        <v>10</v>
      </c>
      <c r="Q46" s="17" t="s">
        <v>10</v>
      </c>
      <c r="R46" s="17">
        <v>24</v>
      </c>
      <c r="S46" s="104" t="s">
        <v>68</v>
      </c>
      <c r="T46" s="105"/>
    </row>
    <row r="47" spans="1:20" ht="44.25" customHeight="1" thickBot="1">
      <c r="A47" s="24">
        <v>9.4</v>
      </c>
      <c r="B47" s="80" t="s">
        <v>69</v>
      </c>
      <c r="C47" s="17" t="s">
        <v>70</v>
      </c>
      <c r="D47" s="17" t="s">
        <v>10</v>
      </c>
      <c r="E47" s="17" t="s">
        <v>10</v>
      </c>
      <c r="F47" s="17" t="s">
        <v>10</v>
      </c>
      <c r="G47" s="17" t="s">
        <v>10</v>
      </c>
      <c r="H47" s="17" t="s">
        <v>10</v>
      </c>
      <c r="I47" s="17" t="s">
        <v>10</v>
      </c>
      <c r="J47" s="17" t="s">
        <v>10</v>
      </c>
      <c r="K47" s="17" t="s">
        <v>10</v>
      </c>
      <c r="L47" s="17" t="s">
        <v>10</v>
      </c>
      <c r="M47" s="17" t="s">
        <v>10</v>
      </c>
      <c r="N47" s="17" t="s">
        <v>10</v>
      </c>
      <c r="O47" s="17" t="s">
        <v>10</v>
      </c>
      <c r="P47" s="17" t="s">
        <v>10</v>
      </c>
      <c r="Q47" s="17" t="s">
        <v>10</v>
      </c>
      <c r="R47" s="17" t="s">
        <v>10</v>
      </c>
      <c r="S47" s="137"/>
      <c r="T47" s="138"/>
    </row>
    <row r="48" spans="1:20" ht="42" customHeight="1" thickBot="1">
      <c r="A48" s="81" t="s">
        <v>71</v>
      </c>
      <c r="B48" s="82" t="s">
        <v>53</v>
      </c>
      <c r="C48" s="17" t="s">
        <v>70</v>
      </c>
      <c r="D48" s="17">
        <v>6</v>
      </c>
      <c r="E48" s="17" t="s">
        <v>10</v>
      </c>
      <c r="F48" s="17" t="s">
        <v>10</v>
      </c>
      <c r="G48" s="17" t="s">
        <v>10</v>
      </c>
      <c r="H48" s="17" t="s">
        <v>10</v>
      </c>
      <c r="I48" s="17" t="s">
        <v>10</v>
      </c>
      <c r="J48" s="17" t="s">
        <v>10</v>
      </c>
      <c r="K48" s="17" t="s">
        <v>10</v>
      </c>
      <c r="L48" s="17" t="s">
        <v>10</v>
      </c>
      <c r="M48" s="17" t="s">
        <v>10</v>
      </c>
      <c r="N48" s="17" t="s">
        <v>10</v>
      </c>
      <c r="O48" s="17" t="s">
        <v>10</v>
      </c>
      <c r="P48" s="17" t="s">
        <v>10</v>
      </c>
      <c r="Q48" s="17" t="s">
        <v>10</v>
      </c>
      <c r="R48" s="17" t="s">
        <v>10</v>
      </c>
      <c r="S48" s="104" t="s">
        <v>72</v>
      </c>
      <c r="T48" s="105"/>
    </row>
    <row r="49" spans="1:20" ht="46.5" customHeight="1" thickBot="1">
      <c r="A49" s="81" t="s">
        <v>73</v>
      </c>
      <c r="B49" s="82" t="s">
        <v>56</v>
      </c>
      <c r="C49" s="17" t="s">
        <v>70</v>
      </c>
      <c r="D49" s="17">
        <v>8.75</v>
      </c>
      <c r="E49" s="17" t="s">
        <v>10</v>
      </c>
      <c r="F49" s="17" t="s">
        <v>10</v>
      </c>
      <c r="G49" s="17" t="s">
        <v>10</v>
      </c>
      <c r="H49" s="17" t="s">
        <v>10</v>
      </c>
      <c r="I49" s="17" t="s">
        <v>10</v>
      </c>
      <c r="J49" s="17" t="s">
        <v>10</v>
      </c>
      <c r="K49" s="17" t="s">
        <v>10</v>
      </c>
      <c r="L49" s="17" t="s">
        <v>10</v>
      </c>
      <c r="M49" s="17" t="s">
        <v>10</v>
      </c>
      <c r="N49" s="17" t="s">
        <v>10</v>
      </c>
      <c r="O49" s="17" t="s">
        <v>10</v>
      </c>
      <c r="P49" s="17" t="s">
        <v>10</v>
      </c>
      <c r="Q49" s="17" t="s">
        <v>10</v>
      </c>
      <c r="R49" s="17" t="s">
        <v>10</v>
      </c>
      <c r="S49" s="104" t="s">
        <v>74</v>
      </c>
      <c r="T49" s="105"/>
    </row>
    <row r="50" spans="1:20" ht="57.75" customHeight="1" thickBot="1">
      <c r="A50" s="24">
        <v>9.5</v>
      </c>
      <c r="B50" s="80" t="s">
        <v>75</v>
      </c>
      <c r="C50" s="17" t="s">
        <v>70</v>
      </c>
      <c r="D50" s="17" t="s">
        <v>10</v>
      </c>
      <c r="E50" s="17" t="s">
        <v>10</v>
      </c>
      <c r="F50" s="17" t="s">
        <v>10</v>
      </c>
      <c r="G50" s="17" t="s">
        <v>10</v>
      </c>
      <c r="H50" s="17" t="s">
        <v>10</v>
      </c>
      <c r="I50" s="17" t="s">
        <v>10</v>
      </c>
      <c r="J50" s="17" t="s">
        <v>10</v>
      </c>
      <c r="K50" s="18" t="s">
        <v>10</v>
      </c>
      <c r="L50" s="17" t="s">
        <v>10</v>
      </c>
      <c r="M50" s="18" t="s">
        <v>10</v>
      </c>
      <c r="N50" s="17" t="s">
        <v>10</v>
      </c>
      <c r="O50" s="17" t="s">
        <v>10</v>
      </c>
      <c r="P50" s="17" t="s">
        <v>10</v>
      </c>
      <c r="Q50" s="17" t="s">
        <v>10</v>
      </c>
      <c r="R50" s="17" t="s">
        <v>10</v>
      </c>
      <c r="S50" s="137"/>
      <c r="T50" s="138"/>
    </row>
    <row r="51" spans="1:20" ht="24.75" customHeight="1" thickBot="1">
      <c r="A51" s="81" t="s">
        <v>76</v>
      </c>
      <c r="B51" s="82" t="s">
        <v>53</v>
      </c>
      <c r="C51" s="17" t="s">
        <v>70</v>
      </c>
      <c r="D51" s="17">
        <v>66</v>
      </c>
      <c r="E51" s="17" t="s">
        <v>10</v>
      </c>
      <c r="F51" s="17" t="s">
        <v>10</v>
      </c>
      <c r="G51" s="17" t="s">
        <v>10</v>
      </c>
      <c r="H51" s="17" t="s">
        <v>10</v>
      </c>
      <c r="I51" s="17" t="s">
        <v>10</v>
      </c>
      <c r="J51" s="17" t="s">
        <v>10</v>
      </c>
      <c r="K51" s="18" t="s">
        <v>10</v>
      </c>
      <c r="L51" s="17" t="s">
        <v>10</v>
      </c>
      <c r="M51" s="18" t="s">
        <v>10</v>
      </c>
      <c r="N51" s="17" t="s">
        <v>10</v>
      </c>
      <c r="O51" s="17" t="s">
        <v>10</v>
      </c>
      <c r="P51" s="17" t="s">
        <v>10</v>
      </c>
      <c r="Q51" s="17" t="s">
        <v>10</v>
      </c>
      <c r="R51" s="17" t="s">
        <v>10</v>
      </c>
      <c r="S51" s="137"/>
      <c r="T51" s="138"/>
    </row>
    <row r="52" spans="1:20" ht="24.75" customHeight="1" thickBot="1">
      <c r="A52" s="81" t="s">
        <v>77</v>
      </c>
      <c r="B52" s="82" t="s">
        <v>56</v>
      </c>
      <c r="C52" s="17" t="s">
        <v>70</v>
      </c>
      <c r="D52" s="17">
        <v>70</v>
      </c>
      <c r="E52" s="17" t="s">
        <v>10</v>
      </c>
      <c r="F52" s="17" t="s">
        <v>10</v>
      </c>
      <c r="G52" s="17" t="s">
        <v>10</v>
      </c>
      <c r="H52" s="17" t="s">
        <v>10</v>
      </c>
      <c r="I52" s="17" t="s">
        <v>10</v>
      </c>
      <c r="J52" s="17" t="s">
        <v>10</v>
      </c>
      <c r="K52" s="18" t="s">
        <v>10</v>
      </c>
      <c r="L52" s="17" t="s">
        <v>10</v>
      </c>
      <c r="M52" s="18" t="s">
        <v>10</v>
      </c>
      <c r="N52" s="17" t="s">
        <v>10</v>
      </c>
      <c r="O52" s="17" t="s">
        <v>10</v>
      </c>
      <c r="P52" s="17" t="s">
        <v>10</v>
      </c>
      <c r="Q52" s="17" t="s">
        <v>10</v>
      </c>
      <c r="R52" s="17" t="s">
        <v>10</v>
      </c>
      <c r="S52" s="137"/>
      <c r="T52" s="138"/>
    </row>
    <row r="53" spans="1:20" ht="48" customHeight="1" thickBot="1">
      <c r="A53" s="24">
        <v>9.6</v>
      </c>
      <c r="B53" s="80" t="s">
        <v>78</v>
      </c>
      <c r="C53" s="17" t="s">
        <v>79</v>
      </c>
      <c r="D53" s="17" t="s">
        <v>10</v>
      </c>
      <c r="E53" s="17" t="s">
        <v>10</v>
      </c>
      <c r="F53" s="17" t="s">
        <v>10</v>
      </c>
      <c r="G53" s="17" t="s">
        <v>10</v>
      </c>
      <c r="H53" s="17" t="s">
        <v>10</v>
      </c>
      <c r="I53" s="17" t="s">
        <v>10</v>
      </c>
      <c r="J53" s="17" t="s">
        <v>10</v>
      </c>
      <c r="K53" s="18" t="s">
        <v>10</v>
      </c>
      <c r="L53" s="17" t="s">
        <v>10</v>
      </c>
      <c r="M53" s="18" t="s">
        <v>10</v>
      </c>
      <c r="N53" s="17" t="s">
        <v>10</v>
      </c>
      <c r="O53" s="17" t="s">
        <v>10</v>
      </c>
      <c r="P53" s="17" t="s">
        <v>10</v>
      </c>
      <c r="Q53" s="17" t="s">
        <v>10</v>
      </c>
      <c r="R53" s="17" t="s">
        <v>10</v>
      </c>
      <c r="S53" s="137"/>
      <c r="T53" s="138"/>
    </row>
    <row r="54" spans="1:20" ht="57.75" customHeight="1" thickBot="1">
      <c r="A54" s="81" t="s">
        <v>80</v>
      </c>
      <c r="B54" s="82" t="s">
        <v>53</v>
      </c>
      <c r="C54" s="17" t="s">
        <v>79</v>
      </c>
      <c r="D54" s="17">
        <v>111951</v>
      </c>
      <c r="E54" s="17" t="s">
        <v>10</v>
      </c>
      <c r="F54" s="17" t="s">
        <v>10</v>
      </c>
      <c r="G54" s="17" t="s">
        <v>10</v>
      </c>
      <c r="H54" s="17" t="s">
        <v>10</v>
      </c>
      <c r="I54" s="17" t="s">
        <v>10</v>
      </c>
      <c r="J54" s="17" t="s">
        <v>10</v>
      </c>
      <c r="K54" s="18" t="s">
        <v>10</v>
      </c>
      <c r="L54" s="17" t="s">
        <v>10</v>
      </c>
      <c r="M54" s="18" t="s">
        <v>10</v>
      </c>
      <c r="N54" s="17" t="s">
        <v>10</v>
      </c>
      <c r="O54" s="17" t="s">
        <v>10</v>
      </c>
      <c r="P54" s="17" t="s">
        <v>10</v>
      </c>
      <c r="Q54" s="17" t="s">
        <v>10</v>
      </c>
      <c r="R54" s="17" t="s">
        <v>10</v>
      </c>
      <c r="S54" s="104" t="s">
        <v>81</v>
      </c>
      <c r="T54" s="105"/>
    </row>
    <row r="55" spans="1:20" ht="57.75" customHeight="1" thickBot="1">
      <c r="A55" s="81" t="s">
        <v>82</v>
      </c>
      <c r="B55" s="82" t="s">
        <v>56</v>
      </c>
      <c r="C55" s="17" t="s">
        <v>79</v>
      </c>
      <c r="D55" s="17">
        <v>111951</v>
      </c>
      <c r="E55" s="17" t="s">
        <v>10</v>
      </c>
      <c r="F55" s="17" t="s">
        <v>10</v>
      </c>
      <c r="G55" s="17" t="s">
        <v>10</v>
      </c>
      <c r="H55" s="17" t="s">
        <v>10</v>
      </c>
      <c r="I55" s="17" t="s">
        <v>10</v>
      </c>
      <c r="J55" s="17" t="s">
        <v>10</v>
      </c>
      <c r="K55" s="18" t="s">
        <v>10</v>
      </c>
      <c r="L55" s="17" t="s">
        <v>10</v>
      </c>
      <c r="M55" s="18" t="s">
        <v>10</v>
      </c>
      <c r="N55" s="17" t="s">
        <v>10</v>
      </c>
      <c r="O55" s="17" t="s">
        <v>10</v>
      </c>
      <c r="P55" s="17" t="s">
        <v>10</v>
      </c>
      <c r="Q55" s="17" t="s">
        <v>10</v>
      </c>
      <c r="R55" s="17" t="s">
        <v>10</v>
      </c>
      <c r="S55" s="104" t="s">
        <v>83</v>
      </c>
      <c r="T55" s="105"/>
    </row>
    <row r="56" spans="1:20" ht="32.25" customHeight="1" thickBot="1">
      <c r="A56" s="24">
        <v>9.7</v>
      </c>
      <c r="B56" s="80" t="s">
        <v>84</v>
      </c>
      <c r="C56" s="17" t="s">
        <v>85</v>
      </c>
      <c r="D56" s="17" t="s">
        <v>10</v>
      </c>
      <c r="E56" s="17" t="s">
        <v>10</v>
      </c>
      <c r="F56" s="17" t="s">
        <v>10</v>
      </c>
      <c r="G56" s="17" t="s">
        <v>10</v>
      </c>
      <c r="H56" s="17" t="s">
        <v>10</v>
      </c>
      <c r="I56" s="17" t="s">
        <v>10</v>
      </c>
      <c r="J56" s="17" t="s">
        <v>10</v>
      </c>
      <c r="K56" s="18" t="s">
        <v>10</v>
      </c>
      <c r="L56" s="17" t="s">
        <v>10</v>
      </c>
      <c r="M56" s="18" t="s">
        <v>10</v>
      </c>
      <c r="N56" s="17" t="s">
        <v>10</v>
      </c>
      <c r="O56" s="17" t="s">
        <v>10</v>
      </c>
      <c r="P56" s="17" t="s">
        <v>10</v>
      </c>
      <c r="Q56" s="17" t="s">
        <v>10</v>
      </c>
      <c r="R56" s="17" t="s">
        <v>10</v>
      </c>
      <c r="S56" s="137"/>
      <c r="T56" s="138"/>
    </row>
    <row r="57" spans="1:20" ht="45" customHeight="1" thickBot="1">
      <c r="A57" s="81" t="s">
        <v>86</v>
      </c>
      <c r="B57" s="82" t="s">
        <v>53</v>
      </c>
      <c r="C57" s="17" t="s">
        <v>85</v>
      </c>
      <c r="D57" s="88">
        <f>10581740.878/12/D55</f>
        <v>7.876765190425574</v>
      </c>
      <c r="E57" s="17" t="s">
        <v>10</v>
      </c>
      <c r="F57" s="17" t="s">
        <v>10</v>
      </c>
      <c r="G57" s="17" t="s">
        <v>10</v>
      </c>
      <c r="H57" s="17" t="s">
        <v>10</v>
      </c>
      <c r="I57" s="17" t="s">
        <v>10</v>
      </c>
      <c r="J57" s="17" t="s">
        <v>10</v>
      </c>
      <c r="K57" s="18" t="s">
        <v>10</v>
      </c>
      <c r="L57" s="17" t="s">
        <v>10</v>
      </c>
      <c r="M57" s="18" t="s">
        <v>10</v>
      </c>
      <c r="N57" s="17" t="s">
        <v>10</v>
      </c>
      <c r="O57" s="17" t="s">
        <v>10</v>
      </c>
      <c r="P57" s="17" t="s">
        <v>10</v>
      </c>
      <c r="Q57" s="17" t="s">
        <v>10</v>
      </c>
      <c r="R57" s="17" t="s">
        <v>10</v>
      </c>
      <c r="S57" s="104" t="s">
        <v>87</v>
      </c>
      <c r="T57" s="105"/>
    </row>
    <row r="58" spans="1:20" ht="50.25" customHeight="1" thickBot="1">
      <c r="A58" s="81" t="s">
        <v>88</v>
      </c>
      <c r="B58" s="82" t="s">
        <v>56</v>
      </c>
      <c r="C58" s="17" t="s">
        <v>85</v>
      </c>
      <c r="D58" s="17">
        <v>8.667</v>
      </c>
      <c r="E58" s="17" t="s">
        <v>10</v>
      </c>
      <c r="F58" s="17" t="s">
        <v>10</v>
      </c>
      <c r="G58" s="17" t="s">
        <v>10</v>
      </c>
      <c r="H58" s="17" t="s">
        <v>10</v>
      </c>
      <c r="I58" s="17" t="s">
        <v>10</v>
      </c>
      <c r="J58" s="17" t="s">
        <v>10</v>
      </c>
      <c r="K58" s="18" t="s">
        <v>10</v>
      </c>
      <c r="L58" s="17" t="s">
        <v>10</v>
      </c>
      <c r="M58" s="18" t="s">
        <v>10</v>
      </c>
      <c r="N58" s="17" t="s">
        <v>10</v>
      </c>
      <c r="O58" s="17" t="s">
        <v>10</v>
      </c>
      <c r="P58" s="17" t="s">
        <v>10</v>
      </c>
      <c r="Q58" s="17" t="s">
        <v>10</v>
      </c>
      <c r="R58" s="17" t="s">
        <v>10</v>
      </c>
      <c r="S58" s="104" t="s">
        <v>89</v>
      </c>
      <c r="T58" s="105"/>
    </row>
    <row r="59" spans="1:20" ht="41.25" customHeight="1" thickBot="1">
      <c r="A59" s="24">
        <v>9.8</v>
      </c>
      <c r="B59" s="80" t="s">
        <v>90</v>
      </c>
      <c r="C59" s="17" t="s">
        <v>10</v>
      </c>
      <c r="D59" s="17" t="s">
        <v>10</v>
      </c>
      <c r="E59" s="17" t="s">
        <v>10</v>
      </c>
      <c r="F59" s="17" t="s">
        <v>10</v>
      </c>
      <c r="G59" s="17" t="s">
        <v>10</v>
      </c>
      <c r="H59" s="17" t="s">
        <v>10</v>
      </c>
      <c r="I59" s="17" t="s">
        <v>10</v>
      </c>
      <c r="J59" s="17" t="s">
        <v>10</v>
      </c>
      <c r="K59" s="18" t="s">
        <v>10</v>
      </c>
      <c r="L59" s="17" t="s">
        <v>10</v>
      </c>
      <c r="M59" s="18" t="s">
        <v>10</v>
      </c>
      <c r="N59" s="17" t="s">
        <v>10</v>
      </c>
      <c r="O59" s="17" t="s">
        <v>10</v>
      </c>
      <c r="P59" s="17" t="s">
        <v>10</v>
      </c>
      <c r="Q59" s="17" t="s">
        <v>10</v>
      </c>
      <c r="R59" s="17" t="s">
        <v>10</v>
      </c>
      <c r="S59" s="137"/>
      <c r="T59" s="138"/>
    </row>
    <row r="60" spans="1:20" ht="57.75" customHeight="1" thickBot="1">
      <c r="A60" s="81" t="s">
        <v>91</v>
      </c>
      <c r="B60" s="82" t="s">
        <v>53</v>
      </c>
      <c r="C60" s="17" t="s">
        <v>92</v>
      </c>
      <c r="D60" s="88">
        <f>11184079/12522852</f>
        <v>0.8930936020005666</v>
      </c>
      <c r="E60" s="17" t="s">
        <v>10</v>
      </c>
      <c r="F60" s="17" t="s">
        <v>10</v>
      </c>
      <c r="G60" s="17" t="s">
        <v>10</v>
      </c>
      <c r="H60" s="17" t="s">
        <v>10</v>
      </c>
      <c r="I60" s="17" t="s">
        <v>10</v>
      </c>
      <c r="J60" s="17" t="s">
        <v>10</v>
      </c>
      <c r="K60" s="17" t="s">
        <v>10</v>
      </c>
      <c r="L60" s="17" t="s">
        <v>10</v>
      </c>
      <c r="M60" s="17" t="s">
        <v>10</v>
      </c>
      <c r="N60" s="17" t="s">
        <v>10</v>
      </c>
      <c r="O60" s="17" t="s">
        <v>10</v>
      </c>
      <c r="P60" s="17" t="s">
        <v>10</v>
      </c>
      <c r="Q60" s="17" t="s">
        <v>10</v>
      </c>
      <c r="R60" s="17" t="s">
        <v>10</v>
      </c>
      <c r="S60" s="104" t="s">
        <v>93</v>
      </c>
      <c r="T60" s="105"/>
    </row>
    <row r="61" spans="1:20" ht="40.5" customHeight="1" thickBot="1">
      <c r="A61" s="81" t="s">
        <v>94</v>
      </c>
      <c r="B61" s="82" t="s">
        <v>56</v>
      </c>
      <c r="C61" s="17" t="s">
        <v>92</v>
      </c>
      <c r="D61" s="17">
        <v>1.06</v>
      </c>
      <c r="E61" s="17" t="s">
        <v>10</v>
      </c>
      <c r="F61" s="17" t="s">
        <v>10</v>
      </c>
      <c r="G61" s="17" t="s">
        <v>10</v>
      </c>
      <c r="H61" s="17" t="s">
        <v>10</v>
      </c>
      <c r="I61" s="17" t="s">
        <v>10</v>
      </c>
      <c r="J61" s="17" t="s">
        <v>10</v>
      </c>
      <c r="K61" s="17" t="s">
        <v>10</v>
      </c>
      <c r="L61" s="17" t="s">
        <v>10</v>
      </c>
      <c r="M61" s="17" t="s">
        <v>10</v>
      </c>
      <c r="N61" s="17" t="s">
        <v>10</v>
      </c>
      <c r="O61" s="17" t="s">
        <v>10</v>
      </c>
      <c r="P61" s="17" t="s">
        <v>10</v>
      </c>
      <c r="Q61" s="17" t="s">
        <v>10</v>
      </c>
      <c r="R61" s="17" t="s">
        <v>10</v>
      </c>
      <c r="S61" s="104" t="s">
        <v>95</v>
      </c>
      <c r="T61" s="105"/>
    </row>
    <row r="62" spans="1:20" ht="28.5" customHeight="1" thickBot="1">
      <c r="A62" s="24">
        <v>9.9</v>
      </c>
      <c r="B62" s="80" t="s">
        <v>96</v>
      </c>
      <c r="C62" s="17" t="s">
        <v>10</v>
      </c>
      <c r="D62" s="17" t="s">
        <v>10</v>
      </c>
      <c r="E62" s="17" t="s">
        <v>10</v>
      </c>
      <c r="F62" s="17" t="s">
        <v>10</v>
      </c>
      <c r="G62" s="17" t="s">
        <v>10</v>
      </c>
      <c r="H62" s="17" t="s">
        <v>10</v>
      </c>
      <c r="I62" s="17" t="s">
        <v>10</v>
      </c>
      <c r="J62" s="17" t="s">
        <v>10</v>
      </c>
      <c r="K62" s="18" t="s">
        <v>10</v>
      </c>
      <c r="L62" s="17" t="s">
        <v>10</v>
      </c>
      <c r="M62" s="18" t="s">
        <v>10</v>
      </c>
      <c r="N62" s="17" t="s">
        <v>10</v>
      </c>
      <c r="O62" s="17" t="s">
        <v>10</v>
      </c>
      <c r="P62" s="17" t="s">
        <v>10</v>
      </c>
      <c r="Q62" s="17" t="s">
        <v>10</v>
      </c>
      <c r="R62" s="17" t="s">
        <v>10</v>
      </c>
      <c r="S62" s="137"/>
      <c r="T62" s="138"/>
    </row>
    <row r="63" spans="1:20" ht="49.5" customHeight="1" thickBot="1">
      <c r="A63" s="81" t="s">
        <v>97</v>
      </c>
      <c r="B63" s="82" t="s">
        <v>53</v>
      </c>
      <c r="C63" s="17" t="s">
        <v>98</v>
      </c>
      <c r="D63" s="89">
        <v>1.17</v>
      </c>
      <c r="E63" s="17" t="s">
        <v>10</v>
      </c>
      <c r="F63" s="17" t="s">
        <v>10</v>
      </c>
      <c r="G63" s="17" t="s">
        <v>10</v>
      </c>
      <c r="H63" s="17" t="s">
        <v>10</v>
      </c>
      <c r="I63" s="17" t="s">
        <v>10</v>
      </c>
      <c r="J63" s="17">
        <v>1.17</v>
      </c>
      <c r="K63" s="18" t="s">
        <v>10</v>
      </c>
      <c r="L63" s="17" t="s">
        <v>10</v>
      </c>
      <c r="M63" s="18" t="s">
        <v>10</v>
      </c>
      <c r="N63" s="17" t="s">
        <v>10</v>
      </c>
      <c r="O63" s="17" t="s">
        <v>10</v>
      </c>
      <c r="P63" s="17" t="s">
        <v>10</v>
      </c>
      <c r="Q63" s="17" t="s">
        <v>10</v>
      </c>
      <c r="R63" s="17" t="s">
        <v>10</v>
      </c>
      <c r="S63" s="104" t="s">
        <v>99</v>
      </c>
      <c r="T63" s="105"/>
    </row>
    <row r="64" spans="1:20" ht="45.75" customHeight="1" thickBot="1">
      <c r="A64" s="81" t="s">
        <v>100</v>
      </c>
      <c r="B64" s="82" t="s">
        <v>56</v>
      </c>
      <c r="C64" s="17" t="s">
        <v>98</v>
      </c>
      <c r="D64" s="17">
        <v>0.5</v>
      </c>
      <c r="E64" s="17" t="s">
        <v>10</v>
      </c>
      <c r="F64" s="17" t="s">
        <v>10</v>
      </c>
      <c r="G64" s="17" t="s">
        <v>10</v>
      </c>
      <c r="H64" s="17" t="s">
        <v>10</v>
      </c>
      <c r="I64" s="17" t="s">
        <v>10</v>
      </c>
      <c r="J64" s="17">
        <v>0.5</v>
      </c>
      <c r="K64" s="18" t="s">
        <v>10</v>
      </c>
      <c r="L64" s="17" t="s">
        <v>10</v>
      </c>
      <c r="M64" s="18" t="s">
        <v>10</v>
      </c>
      <c r="N64" s="17" t="s">
        <v>10</v>
      </c>
      <c r="O64" s="17" t="s">
        <v>10</v>
      </c>
      <c r="P64" s="17" t="s">
        <v>10</v>
      </c>
      <c r="Q64" s="17" t="s">
        <v>10</v>
      </c>
      <c r="R64" s="17" t="s">
        <v>10</v>
      </c>
      <c r="S64" s="104" t="s">
        <v>101</v>
      </c>
      <c r="T64" s="105"/>
    </row>
    <row r="65" spans="1:20" s="54" customFormat="1" ht="40.5" customHeight="1" thickBot="1">
      <c r="A65" s="168">
        <v>9.1</v>
      </c>
      <c r="B65" s="169" t="s">
        <v>102</v>
      </c>
      <c r="C65" s="52" t="s">
        <v>103</v>
      </c>
      <c r="D65" s="52" t="s">
        <v>10</v>
      </c>
      <c r="E65" s="52" t="s">
        <v>10</v>
      </c>
      <c r="F65" s="52" t="s">
        <v>10</v>
      </c>
      <c r="G65" s="52" t="s">
        <v>10</v>
      </c>
      <c r="H65" s="52" t="s">
        <v>10</v>
      </c>
      <c r="I65" s="52" t="s">
        <v>10</v>
      </c>
      <c r="J65" s="52" t="s">
        <v>10</v>
      </c>
      <c r="K65" s="53" t="s">
        <v>10</v>
      </c>
      <c r="L65" s="52" t="s">
        <v>10</v>
      </c>
      <c r="M65" s="53" t="s">
        <v>10</v>
      </c>
      <c r="N65" s="52" t="s">
        <v>10</v>
      </c>
      <c r="O65" s="52" t="s">
        <v>10</v>
      </c>
      <c r="P65" s="52" t="s">
        <v>10</v>
      </c>
      <c r="Q65" s="52" t="s">
        <v>10</v>
      </c>
      <c r="R65" s="52" t="s">
        <v>10</v>
      </c>
      <c r="S65" s="139" t="s">
        <v>104</v>
      </c>
      <c r="T65" s="140"/>
    </row>
    <row r="66" spans="1:20" s="54" customFormat="1" ht="36" customHeight="1">
      <c r="A66" s="170" t="s">
        <v>105</v>
      </c>
      <c r="B66" s="171" t="s">
        <v>53</v>
      </c>
      <c r="C66" s="143" t="s">
        <v>103</v>
      </c>
      <c r="D66" s="143">
        <v>25204.6</v>
      </c>
      <c r="E66" s="143" t="s">
        <v>10</v>
      </c>
      <c r="F66" s="143" t="s">
        <v>10</v>
      </c>
      <c r="G66" s="143" t="s">
        <v>10</v>
      </c>
      <c r="H66" s="143" t="s">
        <v>10</v>
      </c>
      <c r="I66" s="143" t="s">
        <v>10</v>
      </c>
      <c r="J66" s="143" t="s">
        <v>10</v>
      </c>
      <c r="K66" s="143" t="s">
        <v>10</v>
      </c>
      <c r="L66" s="143" t="s">
        <v>10</v>
      </c>
      <c r="M66" s="143" t="s">
        <v>10</v>
      </c>
      <c r="N66" s="143" t="s">
        <v>10</v>
      </c>
      <c r="O66" s="143" t="s">
        <v>10</v>
      </c>
      <c r="P66" s="143" t="s">
        <v>10</v>
      </c>
      <c r="Q66" s="143" t="s">
        <v>10</v>
      </c>
      <c r="R66" s="143" t="s">
        <v>10</v>
      </c>
      <c r="S66" s="141" t="s">
        <v>106</v>
      </c>
      <c r="T66" s="142"/>
    </row>
    <row r="67" spans="1:20" s="54" customFormat="1" ht="46.5" customHeight="1" thickBot="1">
      <c r="A67" s="172"/>
      <c r="B67" s="173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5" t="s">
        <v>107</v>
      </c>
      <c r="T67" s="176"/>
    </row>
    <row r="68" spans="1:20" s="54" customFormat="1" ht="37.5" customHeight="1">
      <c r="A68" s="170" t="s">
        <v>108</v>
      </c>
      <c r="B68" s="171" t="s">
        <v>56</v>
      </c>
      <c r="C68" s="143" t="s">
        <v>103</v>
      </c>
      <c r="D68" s="143">
        <v>23314.8</v>
      </c>
      <c r="E68" s="143" t="s">
        <v>10</v>
      </c>
      <c r="F68" s="143" t="s">
        <v>10</v>
      </c>
      <c r="G68" s="143" t="s">
        <v>10</v>
      </c>
      <c r="H68" s="143" t="s">
        <v>10</v>
      </c>
      <c r="I68" s="143" t="s">
        <v>10</v>
      </c>
      <c r="J68" s="143" t="s">
        <v>10</v>
      </c>
      <c r="K68" s="143" t="s">
        <v>10</v>
      </c>
      <c r="L68" s="143" t="s">
        <v>10</v>
      </c>
      <c r="M68" s="143" t="s">
        <v>10</v>
      </c>
      <c r="N68" s="143" t="s">
        <v>10</v>
      </c>
      <c r="O68" s="143" t="s">
        <v>10</v>
      </c>
      <c r="P68" s="143" t="s">
        <v>10</v>
      </c>
      <c r="Q68" s="143" t="s">
        <v>10</v>
      </c>
      <c r="R68" s="143" t="s">
        <v>10</v>
      </c>
      <c r="S68" s="141" t="s">
        <v>109</v>
      </c>
      <c r="T68" s="142"/>
    </row>
    <row r="69" spans="1:20" s="54" customFormat="1" ht="43.5" customHeight="1" thickBot="1">
      <c r="A69" s="172"/>
      <c r="B69" s="173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5" t="s">
        <v>107</v>
      </c>
      <c r="T69" s="176"/>
    </row>
    <row r="70" spans="1:20" ht="30.75" customHeight="1" thickBot="1">
      <c r="A70" s="24">
        <v>10</v>
      </c>
      <c r="B70" s="23" t="s">
        <v>110</v>
      </c>
      <c r="C70" s="17" t="s">
        <v>10</v>
      </c>
      <c r="D70" s="17" t="s">
        <v>10</v>
      </c>
      <c r="E70" s="17" t="s">
        <v>10</v>
      </c>
      <c r="F70" s="17" t="s">
        <v>10</v>
      </c>
      <c r="G70" s="17" t="s">
        <v>10</v>
      </c>
      <c r="H70" s="17" t="s">
        <v>10</v>
      </c>
      <c r="I70" s="17" t="s">
        <v>10</v>
      </c>
      <c r="J70" s="17" t="s">
        <v>10</v>
      </c>
      <c r="K70" s="18" t="s">
        <v>10</v>
      </c>
      <c r="L70" s="17" t="s">
        <v>10</v>
      </c>
      <c r="M70" s="18" t="s">
        <v>10</v>
      </c>
      <c r="N70" s="17" t="s">
        <v>10</v>
      </c>
      <c r="O70" s="17" t="s">
        <v>10</v>
      </c>
      <c r="P70" s="17" t="s">
        <v>10</v>
      </c>
      <c r="Q70" s="17" t="s">
        <v>10</v>
      </c>
      <c r="R70" s="17" t="s">
        <v>10</v>
      </c>
      <c r="S70" s="137"/>
      <c r="T70" s="138"/>
    </row>
    <row r="71" spans="1:20" s="54" customFormat="1" ht="47.25" customHeight="1" thickBot="1">
      <c r="A71" s="57">
        <v>10.1</v>
      </c>
      <c r="B71" s="58" t="s">
        <v>111</v>
      </c>
      <c r="C71" s="59" t="s">
        <v>31</v>
      </c>
      <c r="D71" s="60">
        <f>D72+D73+D74+D75</f>
        <v>78393.6</v>
      </c>
      <c r="E71" s="60">
        <f>E72+E73+E74+E75</f>
        <v>993.515</v>
      </c>
      <c r="F71" s="59">
        <f aca="true" t="shared" si="2" ref="F71:R71">F72+F73+F74+F75</f>
        <v>0</v>
      </c>
      <c r="G71" s="60">
        <f t="shared" si="2"/>
        <v>33212.844999999994</v>
      </c>
      <c r="H71" s="59">
        <f t="shared" si="2"/>
        <v>0</v>
      </c>
      <c r="I71" s="59">
        <f t="shared" si="2"/>
        <v>0</v>
      </c>
      <c r="J71" s="59">
        <f t="shared" si="2"/>
        <v>7317.0199999999995</v>
      </c>
      <c r="K71" s="61">
        <f t="shared" si="2"/>
        <v>11830.64</v>
      </c>
      <c r="L71" s="59">
        <f t="shared" si="2"/>
        <v>4779.54</v>
      </c>
      <c r="M71" s="61">
        <f t="shared" si="2"/>
        <v>9001.36</v>
      </c>
      <c r="N71" s="60">
        <f t="shared" si="2"/>
        <v>3961.32</v>
      </c>
      <c r="O71" s="59">
        <f t="shared" si="2"/>
        <v>275.39</v>
      </c>
      <c r="P71" s="60">
        <f t="shared" si="2"/>
        <v>1756.89</v>
      </c>
      <c r="Q71" s="60">
        <f t="shared" si="2"/>
        <v>0</v>
      </c>
      <c r="R71" s="60">
        <f t="shared" si="2"/>
        <v>5265.08</v>
      </c>
      <c r="S71" s="139" t="s">
        <v>112</v>
      </c>
      <c r="T71" s="140"/>
    </row>
    <row r="72" spans="1:20" s="54" customFormat="1" ht="45.75" customHeight="1" thickBot="1">
      <c r="A72" s="55" t="s">
        <v>113</v>
      </c>
      <c r="B72" s="62" t="s">
        <v>114</v>
      </c>
      <c r="C72" s="52" t="s">
        <v>31</v>
      </c>
      <c r="D72" s="56">
        <f>E72+F72+G72+H72+I72+J72+K72+L72+M72+N72+O72+P72+Q72+R72</f>
        <v>4706.1500000000015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107.61</v>
      </c>
      <c r="K72" s="53">
        <v>811.11</v>
      </c>
      <c r="L72" s="52">
        <v>3053.09</v>
      </c>
      <c r="M72" s="53">
        <v>0</v>
      </c>
      <c r="N72" s="52">
        <v>287.55</v>
      </c>
      <c r="O72" s="52">
        <v>43.6</v>
      </c>
      <c r="P72" s="52">
        <v>174.89</v>
      </c>
      <c r="Q72" s="52">
        <v>0</v>
      </c>
      <c r="R72" s="52">
        <v>228.3</v>
      </c>
      <c r="S72" s="139" t="s">
        <v>115</v>
      </c>
      <c r="T72" s="140"/>
    </row>
    <row r="73" spans="1:20" s="54" customFormat="1" ht="44.25" customHeight="1" thickBot="1">
      <c r="A73" s="55" t="s">
        <v>116</v>
      </c>
      <c r="B73" s="62" t="s">
        <v>117</v>
      </c>
      <c r="C73" s="52" t="s">
        <v>31</v>
      </c>
      <c r="D73" s="56">
        <f>E73+F73+G73+H73+I73+J73+K73+L73+M73+N73+O73+P73+Q73+R73</f>
        <v>26941.07</v>
      </c>
      <c r="E73" s="56">
        <f>E96</f>
        <v>640.61</v>
      </c>
      <c r="F73" s="56">
        <f aca="true" t="shared" si="3" ref="F73:R73">F96</f>
        <v>0</v>
      </c>
      <c r="G73" s="56">
        <f t="shared" si="3"/>
        <v>23003.67</v>
      </c>
      <c r="H73" s="56">
        <f t="shared" si="3"/>
        <v>0</v>
      </c>
      <c r="I73" s="56">
        <f t="shared" si="3"/>
        <v>0</v>
      </c>
      <c r="J73" s="56">
        <f t="shared" si="3"/>
        <v>1203.14</v>
      </c>
      <c r="K73" s="56">
        <f t="shared" si="3"/>
        <v>937.6299999999999</v>
      </c>
      <c r="L73" s="56">
        <f t="shared" si="3"/>
        <v>0</v>
      </c>
      <c r="M73" s="56">
        <f t="shared" si="3"/>
        <v>0</v>
      </c>
      <c r="N73" s="56">
        <f t="shared" si="3"/>
        <v>264.09</v>
      </c>
      <c r="O73" s="56">
        <f t="shared" si="3"/>
        <v>29.1</v>
      </c>
      <c r="P73" s="56">
        <f t="shared" si="3"/>
        <v>0</v>
      </c>
      <c r="Q73" s="56">
        <f t="shared" si="3"/>
        <v>0</v>
      </c>
      <c r="R73" s="56">
        <f t="shared" si="3"/>
        <v>862.83</v>
      </c>
      <c r="S73" s="139" t="s">
        <v>118</v>
      </c>
      <c r="T73" s="140"/>
    </row>
    <row r="74" spans="1:20" s="54" customFormat="1" ht="48" customHeight="1" thickBot="1">
      <c r="A74" s="55" t="s">
        <v>119</v>
      </c>
      <c r="B74" s="62" t="s">
        <v>120</v>
      </c>
      <c r="C74" s="52" t="s">
        <v>31</v>
      </c>
      <c r="D74" s="56">
        <f>E74+F74+G74+H74+I74+J74+K74+L74+M74+N74+O74+P74+Q74+R74</f>
        <v>15898.969999999998</v>
      </c>
      <c r="E74" s="56">
        <f>E103</f>
        <v>169.515</v>
      </c>
      <c r="F74" s="56">
        <f aca="true" t="shared" si="4" ref="F74:R74">F103</f>
        <v>0</v>
      </c>
      <c r="G74" s="56">
        <f t="shared" si="4"/>
        <v>8252.835</v>
      </c>
      <c r="H74" s="56">
        <f t="shared" si="4"/>
        <v>0</v>
      </c>
      <c r="I74" s="56">
        <f t="shared" si="4"/>
        <v>0</v>
      </c>
      <c r="J74" s="56">
        <f t="shared" si="4"/>
        <v>1427.87</v>
      </c>
      <c r="K74" s="56">
        <f t="shared" si="4"/>
        <v>605.81</v>
      </c>
      <c r="L74" s="56">
        <f t="shared" si="4"/>
        <v>0</v>
      </c>
      <c r="M74" s="56">
        <f t="shared" si="4"/>
        <v>1572.11</v>
      </c>
      <c r="N74" s="56">
        <f t="shared" si="4"/>
        <v>1297.16</v>
      </c>
      <c r="O74" s="56">
        <f t="shared" si="4"/>
        <v>9.829999999999998</v>
      </c>
      <c r="P74" s="56">
        <f t="shared" si="4"/>
        <v>1384.8000000000002</v>
      </c>
      <c r="Q74" s="56">
        <f t="shared" si="4"/>
        <v>0</v>
      </c>
      <c r="R74" s="56">
        <f t="shared" si="4"/>
        <v>1179.04</v>
      </c>
      <c r="S74" s="139" t="s">
        <v>121</v>
      </c>
      <c r="T74" s="140"/>
    </row>
    <row r="75" spans="1:20" s="54" customFormat="1" ht="46.5" customHeight="1" thickBot="1">
      <c r="A75" s="55" t="s">
        <v>122</v>
      </c>
      <c r="B75" s="62" t="s">
        <v>123</v>
      </c>
      <c r="C75" s="52" t="s">
        <v>31</v>
      </c>
      <c r="D75" s="56">
        <f>E75+F75+G75+H75+I75+J75+K75+L75+M75+N75+O75+P75+Q75+R75</f>
        <v>30847.41</v>
      </c>
      <c r="E75" s="52">
        <f>E110</f>
        <v>183.39</v>
      </c>
      <c r="F75" s="52">
        <f aca="true" t="shared" si="5" ref="F75:R75">F110</f>
        <v>0</v>
      </c>
      <c r="G75" s="52">
        <f t="shared" si="5"/>
        <v>1956.34</v>
      </c>
      <c r="H75" s="52">
        <f t="shared" si="5"/>
        <v>0</v>
      </c>
      <c r="I75" s="52">
        <f t="shared" si="5"/>
        <v>0</v>
      </c>
      <c r="J75" s="52">
        <f t="shared" si="5"/>
        <v>4578.4</v>
      </c>
      <c r="K75" s="52">
        <f t="shared" si="5"/>
        <v>9476.09</v>
      </c>
      <c r="L75" s="52">
        <f t="shared" si="5"/>
        <v>1726.45</v>
      </c>
      <c r="M75" s="52">
        <f t="shared" si="5"/>
        <v>7429.25</v>
      </c>
      <c r="N75" s="52">
        <f t="shared" si="5"/>
        <v>2112.52</v>
      </c>
      <c r="O75" s="52">
        <f t="shared" si="5"/>
        <v>192.86</v>
      </c>
      <c r="P75" s="52">
        <f t="shared" si="5"/>
        <v>197.2</v>
      </c>
      <c r="Q75" s="52">
        <f t="shared" si="5"/>
        <v>0</v>
      </c>
      <c r="R75" s="52">
        <f t="shared" si="5"/>
        <v>2994.91</v>
      </c>
      <c r="S75" s="141" t="s">
        <v>124</v>
      </c>
      <c r="T75" s="142"/>
    </row>
    <row r="76" spans="1:20" s="54" customFormat="1" ht="18.75" customHeight="1">
      <c r="A76" s="143">
        <v>10.2</v>
      </c>
      <c r="B76" s="145" t="s">
        <v>125</v>
      </c>
      <c r="C76" s="146" t="s">
        <v>31</v>
      </c>
      <c r="D76" s="63">
        <f aca="true" t="shared" si="6" ref="D76:D88">E76+F76+G76+H76+I76+J76+K76+L76+M76+N76+O76+P76+Q76+R76</f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147" t="s">
        <v>36</v>
      </c>
      <c r="T76" s="147"/>
    </row>
    <row r="77" spans="1:20" s="54" customFormat="1" ht="18.75" customHeight="1">
      <c r="A77" s="144"/>
      <c r="B77" s="145"/>
      <c r="C77" s="146"/>
      <c r="D77" s="63">
        <f t="shared" si="6"/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147" t="s">
        <v>37</v>
      </c>
      <c r="T77" s="147"/>
    </row>
    <row r="78" spans="1:20" s="54" customFormat="1" ht="18.75" customHeight="1">
      <c r="A78" s="144"/>
      <c r="B78" s="145"/>
      <c r="C78" s="146"/>
      <c r="D78" s="63">
        <f t="shared" si="6"/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147" t="s">
        <v>38</v>
      </c>
      <c r="T78" s="147"/>
    </row>
    <row r="79" spans="1:20" s="54" customFormat="1" ht="18.75" customHeight="1">
      <c r="A79" s="144"/>
      <c r="B79" s="145"/>
      <c r="C79" s="146"/>
      <c r="D79" s="63">
        <f t="shared" si="6"/>
        <v>11163.73</v>
      </c>
      <c r="E79" s="64">
        <f>E94+E101+E108+E115</f>
        <v>0</v>
      </c>
      <c r="F79" s="64">
        <f aca="true" t="shared" si="7" ref="F79:R79">F94+F101+F108+F115</f>
        <v>0</v>
      </c>
      <c r="G79" s="64">
        <f t="shared" si="7"/>
        <v>0</v>
      </c>
      <c r="H79" s="64">
        <f t="shared" si="7"/>
        <v>0</v>
      </c>
      <c r="I79" s="64">
        <f t="shared" si="7"/>
        <v>0</v>
      </c>
      <c r="J79" s="64">
        <f t="shared" si="7"/>
        <v>0</v>
      </c>
      <c r="K79" s="64">
        <f t="shared" si="7"/>
        <v>0</v>
      </c>
      <c r="L79" s="64">
        <f t="shared" si="7"/>
        <v>0</v>
      </c>
      <c r="M79" s="64">
        <f t="shared" si="7"/>
        <v>4073.41</v>
      </c>
      <c r="N79" s="64">
        <f t="shared" si="7"/>
        <v>3961.32</v>
      </c>
      <c r="O79" s="64">
        <f t="shared" si="7"/>
        <v>0</v>
      </c>
      <c r="P79" s="64">
        <f t="shared" si="7"/>
        <v>0</v>
      </c>
      <c r="Q79" s="64">
        <f t="shared" si="7"/>
        <v>0</v>
      </c>
      <c r="R79" s="64">
        <f t="shared" si="7"/>
        <v>3129</v>
      </c>
      <c r="S79" s="147" t="s">
        <v>39</v>
      </c>
      <c r="T79" s="147"/>
    </row>
    <row r="80" spans="1:20" s="54" customFormat="1" ht="18.75" customHeight="1">
      <c r="A80" s="144"/>
      <c r="B80" s="145"/>
      <c r="C80" s="146"/>
      <c r="D80" s="63">
        <f t="shared" si="6"/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147" t="s">
        <v>40</v>
      </c>
      <c r="T80" s="147"/>
    </row>
    <row r="81" spans="1:20" s="54" customFormat="1" ht="18.75" customHeight="1">
      <c r="A81" s="144"/>
      <c r="B81" s="145"/>
      <c r="C81" s="146"/>
      <c r="D81" s="63">
        <f t="shared" si="6"/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147" t="s">
        <v>41</v>
      </c>
      <c r="T81" s="147"/>
    </row>
    <row r="82" spans="1:20" s="54" customFormat="1" ht="18.75" customHeight="1">
      <c r="A82" s="144"/>
      <c r="B82" s="145"/>
      <c r="C82" s="146"/>
      <c r="D82" s="63">
        <f t="shared" si="6"/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147" t="s">
        <v>42</v>
      </c>
      <c r="T82" s="147"/>
    </row>
    <row r="83" spans="1:20" s="54" customFormat="1" ht="18.75" customHeight="1">
      <c r="A83" s="144"/>
      <c r="B83" s="145"/>
      <c r="C83" s="146"/>
      <c r="D83" s="63">
        <f t="shared" si="6"/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147" t="s">
        <v>43</v>
      </c>
      <c r="T83" s="147"/>
    </row>
    <row r="84" spans="1:20" s="54" customFormat="1" ht="18.75" customHeight="1">
      <c r="A84" s="144"/>
      <c r="B84" s="145"/>
      <c r="C84" s="146"/>
      <c r="D84" s="63">
        <f t="shared" si="6"/>
        <v>4589.51</v>
      </c>
      <c r="E84" s="64">
        <f aca="true" t="shared" si="8" ref="E84:R84">E91+E98+E105+E112</f>
        <v>0</v>
      </c>
      <c r="F84" s="64">
        <f t="shared" si="8"/>
        <v>0</v>
      </c>
      <c r="G84" s="64">
        <f t="shared" si="8"/>
        <v>0</v>
      </c>
      <c r="H84" s="64">
        <f t="shared" si="8"/>
        <v>0</v>
      </c>
      <c r="I84" s="64">
        <f t="shared" si="8"/>
        <v>0</v>
      </c>
      <c r="J84" s="64">
        <f t="shared" si="8"/>
        <v>0</v>
      </c>
      <c r="K84" s="64">
        <f t="shared" si="8"/>
        <v>983.23</v>
      </c>
      <c r="L84" s="64">
        <f t="shared" si="8"/>
        <v>0</v>
      </c>
      <c r="M84" s="64">
        <f t="shared" si="8"/>
        <v>1470.2</v>
      </c>
      <c r="N84" s="64">
        <f t="shared" si="8"/>
        <v>0</v>
      </c>
      <c r="O84" s="64">
        <f t="shared" si="8"/>
        <v>0</v>
      </c>
      <c r="P84" s="64">
        <f t="shared" si="8"/>
        <v>0</v>
      </c>
      <c r="Q84" s="64">
        <f t="shared" si="8"/>
        <v>0</v>
      </c>
      <c r="R84" s="64">
        <f t="shared" si="8"/>
        <v>2136.08</v>
      </c>
      <c r="S84" s="147" t="s">
        <v>44</v>
      </c>
      <c r="T84" s="147"/>
    </row>
    <row r="85" spans="1:20" s="54" customFormat="1" ht="18.75" customHeight="1">
      <c r="A85" s="144"/>
      <c r="B85" s="145"/>
      <c r="C85" s="146"/>
      <c r="D85" s="63">
        <f t="shared" si="6"/>
        <v>12314.3</v>
      </c>
      <c r="E85" s="64">
        <f aca="true" t="shared" si="9" ref="E85:R85">E90+E97+E104+E111</f>
        <v>0</v>
      </c>
      <c r="F85" s="64">
        <f t="shared" si="9"/>
        <v>0</v>
      </c>
      <c r="G85" s="64">
        <f t="shared" si="9"/>
        <v>0</v>
      </c>
      <c r="H85" s="64">
        <f t="shared" si="9"/>
        <v>0</v>
      </c>
      <c r="I85" s="64">
        <f t="shared" si="9"/>
        <v>0</v>
      </c>
      <c r="J85" s="64">
        <f t="shared" si="9"/>
        <v>7317.0199999999995</v>
      </c>
      <c r="K85" s="64">
        <f t="shared" si="9"/>
        <v>0</v>
      </c>
      <c r="L85" s="64">
        <f t="shared" si="9"/>
        <v>1539.53</v>
      </c>
      <c r="M85" s="64">
        <f t="shared" si="9"/>
        <v>3457.75</v>
      </c>
      <c r="N85" s="64">
        <f t="shared" si="9"/>
        <v>0</v>
      </c>
      <c r="O85" s="64">
        <f t="shared" si="9"/>
        <v>0</v>
      </c>
      <c r="P85" s="64">
        <f t="shared" si="9"/>
        <v>0</v>
      </c>
      <c r="Q85" s="64">
        <f t="shared" si="9"/>
        <v>0</v>
      </c>
      <c r="R85" s="64">
        <f t="shared" si="9"/>
        <v>0</v>
      </c>
      <c r="S85" s="147" t="s">
        <v>45</v>
      </c>
      <c r="T85" s="147"/>
    </row>
    <row r="86" spans="1:20" s="54" customFormat="1" ht="18.75" customHeight="1">
      <c r="A86" s="144"/>
      <c r="B86" s="145"/>
      <c r="C86" s="146"/>
      <c r="D86" s="63">
        <f t="shared" si="6"/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147" t="s">
        <v>46</v>
      </c>
      <c r="T86" s="147"/>
    </row>
    <row r="87" spans="1:20" s="54" customFormat="1" ht="18.75" customHeight="1">
      <c r="A87" s="144"/>
      <c r="B87" s="145"/>
      <c r="C87" s="146"/>
      <c r="D87" s="63">
        <f t="shared" si="6"/>
        <v>993.515</v>
      </c>
      <c r="E87" s="64">
        <f>E95+E102+E109+E116</f>
        <v>993.515</v>
      </c>
      <c r="F87" s="64">
        <f aca="true" t="shared" si="10" ref="F87:R87">F95+F102+F109+F116</f>
        <v>0</v>
      </c>
      <c r="G87" s="64">
        <f t="shared" si="10"/>
        <v>0</v>
      </c>
      <c r="H87" s="64">
        <f t="shared" si="10"/>
        <v>0</v>
      </c>
      <c r="I87" s="64">
        <f t="shared" si="10"/>
        <v>0</v>
      </c>
      <c r="J87" s="64">
        <f t="shared" si="10"/>
        <v>0</v>
      </c>
      <c r="K87" s="64">
        <f t="shared" si="10"/>
        <v>0</v>
      </c>
      <c r="L87" s="64">
        <f t="shared" si="10"/>
        <v>0</v>
      </c>
      <c r="M87" s="64">
        <f t="shared" si="10"/>
        <v>0</v>
      </c>
      <c r="N87" s="64">
        <f t="shared" si="10"/>
        <v>0</v>
      </c>
      <c r="O87" s="64">
        <f t="shared" si="10"/>
        <v>0</v>
      </c>
      <c r="P87" s="64">
        <f t="shared" si="10"/>
        <v>0</v>
      </c>
      <c r="Q87" s="64">
        <f t="shared" si="10"/>
        <v>0</v>
      </c>
      <c r="R87" s="64">
        <f t="shared" si="10"/>
        <v>0</v>
      </c>
      <c r="S87" s="147" t="s">
        <v>47</v>
      </c>
      <c r="T87" s="147"/>
    </row>
    <row r="88" spans="1:20" s="54" customFormat="1" ht="18.75" customHeight="1">
      <c r="A88" s="144"/>
      <c r="B88" s="145"/>
      <c r="C88" s="146"/>
      <c r="D88" s="63">
        <f t="shared" si="6"/>
        <v>49332.54499999999</v>
      </c>
      <c r="E88" s="64">
        <f>E92+E93+E99+E100+E106+E107+E113+E114</f>
        <v>0</v>
      </c>
      <c r="F88" s="64">
        <f>F92+F93+F99+F100+F106+F107+F113+F114</f>
        <v>0</v>
      </c>
      <c r="G88" s="64">
        <f>G92+G93+G99+G100+G106+G107+G113+G114</f>
        <v>33212.844999999994</v>
      </c>
      <c r="H88" s="64">
        <f aca="true" t="shared" si="11" ref="H88:R88">H92+H93+H99+H100+H106+H107+H113+H114</f>
        <v>0</v>
      </c>
      <c r="I88" s="64">
        <f t="shared" si="11"/>
        <v>0</v>
      </c>
      <c r="J88" s="64">
        <f t="shared" si="11"/>
        <v>0</v>
      </c>
      <c r="K88" s="64">
        <f t="shared" si="11"/>
        <v>10847.41</v>
      </c>
      <c r="L88" s="64">
        <f t="shared" si="11"/>
        <v>3240.01</v>
      </c>
      <c r="M88" s="64">
        <f t="shared" si="11"/>
        <v>0</v>
      </c>
      <c r="N88" s="64">
        <f t="shared" si="11"/>
        <v>0</v>
      </c>
      <c r="O88" s="64">
        <f t="shared" si="11"/>
        <v>275.39</v>
      </c>
      <c r="P88" s="64">
        <f t="shared" si="11"/>
        <v>1756.89</v>
      </c>
      <c r="Q88" s="64">
        <f t="shared" si="11"/>
        <v>0</v>
      </c>
      <c r="R88" s="64">
        <f t="shared" si="11"/>
        <v>0</v>
      </c>
      <c r="S88" s="147" t="s">
        <v>126</v>
      </c>
      <c r="T88" s="147"/>
    </row>
    <row r="89" spans="1:20" s="68" customFormat="1" ht="21.75" customHeight="1" thickBot="1">
      <c r="A89" s="65" t="s">
        <v>127</v>
      </c>
      <c r="B89" s="66" t="s">
        <v>114</v>
      </c>
      <c r="C89" s="67" t="s">
        <v>31</v>
      </c>
      <c r="D89" s="162">
        <f>D90+D91+D92+D93+D94</f>
        <v>4706.15</v>
      </c>
      <c r="E89" s="67">
        <f aca="true" t="shared" si="12" ref="E89:R89">E90+E91+E92+E93+E94</f>
        <v>0</v>
      </c>
      <c r="F89" s="67">
        <f t="shared" si="12"/>
        <v>0</v>
      </c>
      <c r="G89" s="67">
        <f t="shared" si="12"/>
        <v>0</v>
      </c>
      <c r="H89" s="67">
        <f t="shared" si="12"/>
        <v>0</v>
      </c>
      <c r="I89" s="67">
        <f t="shared" si="12"/>
        <v>0</v>
      </c>
      <c r="J89" s="67">
        <f t="shared" si="12"/>
        <v>107.61</v>
      </c>
      <c r="K89" s="159">
        <f t="shared" si="12"/>
        <v>811.11</v>
      </c>
      <c r="L89" s="67">
        <f t="shared" si="12"/>
        <v>3053.09</v>
      </c>
      <c r="M89" s="158">
        <f t="shared" si="12"/>
        <v>0</v>
      </c>
      <c r="N89" s="157">
        <f t="shared" si="12"/>
        <v>287.55</v>
      </c>
      <c r="O89" s="157">
        <f t="shared" si="12"/>
        <v>43.6</v>
      </c>
      <c r="P89" s="157">
        <f t="shared" si="12"/>
        <v>174.89</v>
      </c>
      <c r="Q89" s="157">
        <f t="shared" si="12"/>
        <v>0</v>
      </c>
      <c r="R89" s="157">
        <f t="shared" si="12"/>
        <v>228.3</v>
      </c>
      <c r="S89" s="148"/>
      <c r="T89" s="148"/>
    </row>
    <row r="90" spans="1:20" s="54" customFormat="1" ht="21.75" customHeight="1" thickBot="1">
      <c r="A90" s="69"/>
      <c r="B90" s="70" t="s">
        <v>138</v>
      </c>
      <c r="C90" s="71" t="s">
        <v>31</v>
      </c>
      <c r="D90" s="163">
        <f>E90+F90+G90+H90+I90+J90+K90+L90+M90+N90+O90+P90+Q90+R90</f>
        <v>1647.1399999999999</v>
      </c>
      <c r="E90" s="71">
        <v>0</v>
      </c>
      <c r="F90" s="71">
        <v>0</v>
      </c>
      <c r="G90" s="71">
        <v>0</v>
      </c>
      <c r="H90" s="71">
        <f>H91+H92+H93+H94+H96</f>
        <v>0</v>
      </c>
      <c r="I90" s="71">
        <f>I91+I92+I93+I94+I96</f>
        <v>0</v>
      </c>
      <c r="J90" s="71">
        <v>107.61</v>
      </c>
      <c r="K90" s="164">
        <v>0</v>
      </c>
      <c r="L90" s="71">
        <v>1539.53</v>
      </c>
      <c r="M90" s="165">
        <v>0</v>
      </c>
      <c r="N90" s="163">
        <v>0</v>
      </c>
      <c r="O90" s="163">
        <v>0</v>
      </c>
      <c r="P90" s="163">
        <v>0</v>
      </c>
      <c r="Q90" s="163">
        <v>0</v>
      </c>
      <c r="R90" s="166">
        <v>0</v>
      </c>
      <c r="S90" s="149"/>
      <c r="T90" s="150"/>
    </row>
    <row r="91" spans="1:20" s="54" customFormat="1" ht="21.75" customHeight="1" thickBot="1">
      <c r="A91" s="69"/>
      <c r="B91" s="70" t="s">
        <v>139</v>
      </c>
      <c r="C91" s="71" t="s">
        <v>31</v>
      </c>
      <c r="D91" s="163">
        <f>E91+F91+G91+H91+I91+J91+K91+L91+M91+N91+O91+P91+Q91+R91</f>
        <v>0</v>
      </c>
      <c r="E91" s="71">
        <v>0</v>
      </c>
      <c r="F91" s="71">
        <v>0</v>
      </c>
      <c r="G91" s="71">
        <v>0</v>
      </c>
      <c r="H91" s="71">
        <f>H92+H93+H94+H96+H97</f>
        <v>0</v>
      </c>
      <c r="I91" s="71">
        <f>I92+I93+I94+I96+I97</f>
        <v>0</v>
      </c>
      <c r="J91" s="71">
        <v>0</v>
      </c>
      <c r="K91" s="164">
        <v>0</v>
      </c>
      <c r="L91" s="164">
        <v>0</v>
      </c>
      <c r="M91" s="164">
        <v>0</v>
      </c>
      <c r="N91" s="164">
        <v>0</v>
      </c>
      <c r="O91" s="164">
        <v>0</v>
      </c>
      <c r="P91" s="164">
        <v>0</v>
      </c>
      <c r="Q91" s="164">
        <v>0</v>
      </c>
      <c r="R91" s="167">
        <v>0</v>
      </c>
      <c r="S91" s="151"/>
      <c r="T91" s="152"/>
    </row>
    <row r="92" spans="1:20" s="54" customFormat="1" ht="21.75" customHeight="1" thickBot="1">
      <c r="A92" s="69"/>
      <c r="B92" s="70" t="s">
        <v>140</v>
      </c>
      <c r="C92" s="71" t="s">
        <v>31</v>
      </c>
      <c r="D92" s="163">
        <f>E92+F92+G92+H92+I92+J92+K92+L92+M92+N92+O92+P92+Q92+R92</f>
        <v>2543.16</v>
      </c>
      <c r="E92" s="71">
        <v>0</v>
      </c>
      <c r="F92" s="71">
        <v>0</v>
      </c>
      <c r="G92" s="71">
        <v>0</v>
      </c>
      <c r="H92" s="71">
        <f>H93+H94+H96+H97+H98</f>
        <v>0</v>
      </c>
      <c r="I92" s="71">
        <f>I93+I94+I96+I97+I98</f>
        <v>0</v>
      </c>
      <c r="J92" s="71">
        <v>0</v>
      </c>
      <c r="K92" s="164">
        <v>811.11</v>
      </c>
      <c r="L92" s="71">
        <v>1513.56</v>
      </c>
      <c r="M92" s="164">
        <v>0</v>
      </c>
      <c r="N92" s="164">
        <v>0</v>
      </c>
      <c r="O92" s="71">
        <v>43.6</v>
      </c>
      <c r="P92" s="71">
        <v>174.89</v>
      </c>
      <c r="Q92" s="164">
        <v>0</v>
      </c>
      <c r="R92" s="167">
        <v>0</v>
      </c>
      <c r="S92" s="151"/>
      <c r="T92" s="152"/>
    </row>
    <row r="93" spans="1:20" s="54" customFormat="1" ht="21.75" customHeight="1" thickBot="1">
      <c r="A93" s="69"/>
      <c r="B93" s="70" t="s">
        <v>141</v>
      </c>
      <c r="C93" s="71" t="s">
        <v>31</v>
      </c>
      <c r="D93" s="47">
        <f>E93+F93+G93+H93+I93+J93+K93+L93+M93+N93+O93+P93+Q93+R93</f>
        <v>0</v>
      </c>
      <c r="E93" s="73">
        <v>0</v>
      </c>
      <c r="F93" s="73">
        <v>0</v>
      </c>
      <c r="G93" s="73">
        <v>0</v>
      </c>
      <c r="H93" s="73">
        <f>H94+H96+H97+H98+H99</f>
        <v>0</v>
      </c>
      <c r="I93" s="73">
        <f>I94+I96+I97+I98+I99</f>
        <v>0</v>
      </c>
      <c r="J93" s="73">
        <v>0</v>
      </c>
      <c r="K93" s="19">
        <v>0</v>
      </c>
      <c r="L93" s="73">
        <v>0</v>
      </c>
      <c r="M93" s="19">
        <v>0</v>
      </c>
      <c r="N93" s="19">
        <v>0</v>
      </c>
      <c r="O93" s="73">
        <v>0</v>
      </c>
      <c r="P93" s="73">
        <v>0</v>
      </c>
      <c r="Q93" s="19">
        <v>0</v>
      </c>
      <c r="R93" s="77">
        <v>0</v>
      </c>
      <c r="S93" s="151"/>
      <c r="T93" s="152"/>
    </row>
    <row r="94" spans="1:20" s="54" customFormat="1" ht="21.75" customHeight="1" thickBot="1">
      <c r="A94" s="69"/>
      <c r="B94" s="70" t="s">
        <v>142</v>
      </c>
      <c r="C94" s="71" t="s">
        <v>31</v>
      </c>
      <c r="D94" s="47">
        <f>E94+F94+G94+H94+I94+J94+K94+L94+M94+N94+O94+P94+Q94+R94</f>
        <v>515.85</v>
      </c>
      <c r="E94" s="73">
        <v>0</v>
      </c>
      <c r="F94" s="73">
        <v>0</v>
      </c>
      <c r="G94" s="73">
        <v>0</v>
      </c>
      <c r="H94" s="73">
        <f>H96+H97+H98+H99+H100</f>
        <v>0</v>
      </c>
      <c r="I94" s="73">
        <f>I96+I97+I98+I99+I100</f>
        <v>0</v>
      </c>
      <c r="J94" s="73">
        <v>0</v>
      </c>
      <c r="K94" s="19">
        <v>0</v>
      </c>
      <c r="L94" s="73">
        <v>0</v>
      </c>
      <c r="M94" s="75">
        <v>0</v>
      </c>
      <c r="N94" s="47">
        <v>287.55</v>
      </c>
      <c r="O94" s="47">
        <v>0</v>
      </c>
      <c r="P94" s="47">
        <v>0</v>
      </c>
      <c r="Q94" s="19">
        <v>0</v>
      </c>
      <c r="R94" s="76">
        <v>228.3</v>
      </c>
      <c r="S94" s="151"/>
      <c r="T94" s="152"/>
    </row>
    <row r="95" spans="1:20" s="54" customFormat="1" ht="21.75" customHeight="1" thickBot="1">
      <c r="A95" s="69"/>
      <c r="B95" s="70" t="s">
        <v>143</v>
      </c>
      <c r="C95" s="71" t="s">
        <v>31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76">
        <v>0</v>
      </c>
      <c r="S95" s="151"/>
      <c r="T95" s="152"/>
    </row>
    <row r="96" spans="1:20" s="2" customFormat="1" ht="21.75" customHeight="1" thickBot="1">
      <c r="A96" s="41" t="s">
        <v>128</v>
      </c>
      <c r="B96" s="43" t="s">
        <v>117</v>
      </c>
      <c r="C96" s="44" t="s">
        <v>31</v>
      </c>
      <c r="D96" s="45">
        <f>D97+D98+D99+D100+D101+D102</f>
        <v>26941.07</v>
      </c>
      <c r="E96" s="45">
        <f>E97+E98+E99+E100+E101+E102</f>
        <v>640.61</v>
      </c>
      <c r="F96" s="45">
        <f aca="true" t="shared" si="13" ref="F96:R96">F97+F98+F99+F100+F101+F102</f>
        <v>0</v>
      </c>
      <c r="G96" s="45">
        <f t="shared" si="13"/>
        <v>23003.67</v>
      </c>
      <c r="H96" s="45">
        <f t="shared" si="13"/>
        <v>0</v>
      </c>
      <c r="I96" s="45">
        <f t="shared" si="13"/>
        <v>0</v>
      </c>
      <c r="J96" s="45">
        <f t="shared" si="13"/>
        <v>1203.14</v>
      </c>
      <c r="K96" s="45">
        <f t="shared" si="13"/>
        <v>937.6299999999999</v>
      </c>
      <c r="L96" s="45">
        <f t="shared" si="13"/>
        <v>0</v>
      </c>
      <c r="M96" s="45">
        <f t="shared" si="13"/>
        <v>0</v>
      </c>
      <c r="N96" s="45">
        <f t="shared" si="13"/>
        <v>264.09</v>
      </c>
      <c r="O96" s="45">
        <f t="shared" si="13"/>
        <v>29.1</v>
      </c>
      <c r="P96" s="45">
        <f t="shared" si="13"/>
        <v>0</v>
      </c>
      <c r="Q96" s="45">
        <f t="shared" si="13"/>
        <v>0</v>
      </c>
      <c r="R96" s="87">
        <f t="shared" si="13"/>
        <v>862.83</v>
      </c>
      <c r="S96" s="153"/>
      <c r="T96" s="154"/>
    </row>
    <row r="97" spans="1:20" ht="21.75" customHeight="1" thickBot="1">
      <c r="A97" s="42"/>
      <c r="B97" s="46" t="s">
        <v>138</v>
      </c>
      <c r="C97" s="84" t="s">
        <v>31</v>
      </c>
      <c r="D97" s="47">
        <f aca="true" t="shared" si="14" ref="D97:D102">E97+F97+G97+H97+I97+J97+K97+L97+M97+N97+O97+P97+Q97+R97</f>
        <v>1203.14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f>1310.75-J90</f>
        <v>1203.14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76">
        <v>0</v>
      </c>
      <c r="S97" s="153"/>
      <c r="T97" s="154"/>
    </row>
    <row r="98" spans="1:20" ht="21.75" customHeight="1" thickBot="1">
      <c r="A98" s="42"/>
      <c r="B98" s="46" t="s">
        <v>139</v>
      </c>
      <c r="C98" s="84" t="s">
        <v>31</v>
      </c>
      <c r="D98" s="47">
        <f t="shared" si="14"/>
        <v>1240.25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377.42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76">
        <v>862.83</v>
      </c>
      <c r="S98" s="153"/>
      <c r="T98" s="154"/>
    </row>
    <row r="99" spans="1:20" ht="21.75" customHeight="1" thickBot="1">
      <c r="A99" s="42"/>
      <c r="B99" s="46" t="s">
        <v>140</v>
      </c>
      <c r="C99" s="84" t="s">
        <v>31</v>
      </c>
      <c r="D99" s="47">
        <f t="shared" si="14"/>
        <v>589.31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f>1371.32-K92</f>
        <v>560.2099999999999</v>
      </c>
      <c r="L99" s="47">
        <v>0</v>
      </c>
      <c r="M99" s="47">
        <v>0</v>
      </c>
      <c r="N99" s="47">
        <v>0</v>
      </c>
      <c r="O99" s="47">
        <v>29.1</v>
      </c>
      <c r="P99" s="47">
        <v>0</v>
      </c>
      <c r="Q99" s="47">
        <v>0</v>
      </c>
      <c r="R99" s="76">
        <v>0</v>
      </c>
      <c r="S99" s="153"/>
      <c r="T99" s="154"/>
    </row>
    <row r="100" spans="1:20" ht="21.75" customHeight="1" thickBot="1">
      <c r="A100" s="42"/>
      <c r="B100" s="46" t="s">
        <v>141</v>
      </c>
      <c r="C100" s="84" t="s">
        <v>31</v>
      </c>
      <c r="D100" s="47">
        <f t="shared" si="14"/>
        <v>23003.67</v>
      </c>
      <c r="E100" s="47">
        <v>0</v>
      </c>
      <c r="F100" s="47">
        <v>0</v>
      </c>
      <c r="G100" s="47">
        <v>23003.67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76">
        <v>0</v>
      </c>
      <c r="S100" s="153"/>
      <c r="T100" s="154"/>
    </row>
    <row r="101" spans="1:20" ht="21.75" customHeight="1" thickBot="1">
      <c r="A101" s="42"/>
      <c r="B101" s="46" t="s">
        <v>142</v>
      </c>
      <c r="C101" s="84" t="s">
        <v>31</v>
      </c>
      <c r="D101" s="47">
        <f t="shared" si="14"/>
        <v>264.09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264.09</v>
      </c>
      <c r="O101" s="47">
        <v>0</v>
      </c>
      <c r="P101" s="47">
        <v>0</v>
      </c>
      <c r="Q101" s="47">
        <v>0</v>
      </c>
      <c r="R101" s="76">
        <v>0</v>
      </c>
      <c r="S101" s="153"/>
      <c r="T101" s="154"/>
    </row>
    <row r="102" spans="1:20" ht="21.75" customHeight="1" thickBot="1">
      <c r="A102" s="42"/>
      <c r="B102" s="46" t="s">
        <v>143</v>
      </c>
      <c r="C102" s="84" t="s">
        <v>31</v>
      </c>
      <c r="D102" s="47">
        <f t="shared" si="14"/>
        <v>640.61</v>
      </c>
      <c r="E102" s="47">
        <v>640.61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76">
        <v>0</v>
      </c>
      <c r="S102" s="153"/>
      <c r="T102" s="154"/>
    </row>
    <row r="103" spans="1:20" s="2" customFormat="1" ht="21.75" customHeight="1" thickBot="1">
      <c r="A103" s="41" t="s">
        <v>129</v>
      </c>
      <c r="B103" s="43" t="s">
        <v>120</v>
      </c>
      <c r="C103" s="44" t="s">
        <v>31</v>
      </c>
      <c r="D103" s="45">
        <f aca="true" t="shared" si="15" ref="D103:D109">SUM(E103:R103)</f>
        <v>15898.969999999998</v>
      </c>
      <c r="E103" s="45">
        <f>SUM(E104:E109)</f>
        <v>169.515</v>
      </c>
      <c r="F103" s="45">
        <f aca="true" t="shared" si="16" ref="F103:R103">SUM(F104:F109)</f>
        <v>0</v>
      </c>
      <c r="G103" s="45">
        <f t="shared" si="16"/>
        <v>8252.835</v>
      </c>
      <c r="H103" s="45">
        <f t="shared" si="16"/>
        <v>0</v>
      </c>
      <c r="I103" s="45">
        <f t="shared" si="16"/>
        <v>0</v>
      </c>
      <c r="J103" s="45">
        <f t="shared" si="16"/>
        <v>1427.87</v>
      </c>
      <c r="K103" s="45">
        <f t="shared" si="16"/>
        <v>605.81</v>
      </c>
      <c r="L103" s="45">
        <f t="shared" si="16"/>
        <v>0</v>
      </c>
      <c r="M103" s="45">
        <f t="shared" si="16"/>
        <v>1572.11</v>
      </c>
      <c r="N103" s="45">
        <f t="shared" si="16"/>
        <v>1297.16</v>
      </c>
      <c r="O103" s="45">
        <f t="shared" si="16"/>
        <v>9.829999999999998</v>
      </c>
      <c r="P103" s="45">
        <f t="shared" si="16"/>
        <v>1384.8000000000002</v>
      </c>
      <c r="Q103" s="45">
        <f t="shared" si="16"/>
        <v>0</v>
      </c>
      <c r="R103" s="45">
        <f t="shared" si="16"/>
        <v>1179.04</v>
      </c>
      <c r="S103" s="153"/>
      <c r="T103" s="154"/>
    </row>
    <row r="104" spans="1:20" ht="21.75" customHeight="1" thickBot="1">
      <c r="A104" s="42"/>
      <c r="B104" s="46" t="s">
        <v>138</v>
      </c>
      <c r="C104" s="84" t="s">
        <v>31</v>
      </c>
      <c r="D104" s="47">
        <f t="shared" si="15"/>
        <v>1427.87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1427.87</v>
      </c>
      <c r="K104" s="47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5">
        <v>0</v>
      </c>
      <c r="S104" s="153"/>
      <c r="T104" s="154"/>
    </row>
    <row r="105" spans="1:20" s="54" customFormat="1" ht="21.75" customHeight="1" thickBot="1">
      <c r="A105" s="69"/>
      <c r="B105" s="70" t="s">
        <v>139</v>
      </c>
      <c r="C105" s="71" t="s">
        <v>31</v>
      </c>
      <c r="D105" s="47">
        <f t="shared" si="15"/>
        <v>1610.52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605.81</v>
      </c>
      <c r="L105" s="73">
        <v>0</v>
      </c>
      <c r="M105" s="73">
        <v>0</v>
      </c>
      <c r="N105" s="73">
        <v>0</v>
      </c>
      <c r="O105" s="73">
        <v>0</v>
      </c>
      <c r="P105" s="73">
        <v>0</v>
      </c>
      <c r="Q105" s="73">
        <v>0</v>
      </c>
      <c r="R105" s="76">
        <v>1004.7099999999999</v>
      </c>
      <c r="S105" s="151"/>
      <c r="T105" s="152"/>
    </row>
    <row r="106" spans="1:20" s="54" customFormat="1" ht="21.75" customHeight="1" thickBot="1">
      <c r="A106" s="69"/>
      <c r="B106" s="70" t="s">
        <v>140</v>
      </c>
      <c r="C106" s="71" t="s">
        <v>31</v>
      </c>
      <c r="D106" s="47">
        <f t="shared" si="15"/>
        <v>1394.63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73">
        <v>0</v>
      </c>
      <c r="M106" s="73">
        <v>0</v>
      </c>
      <c r="N106" s="73">
        <v>0</v>
      </c>
      <c r="O106" s="47">
        <v>9.829999999999998</v>
      </c>
      <c r="P106" s="73">
        <v>1384.8000000000002</v>
      </c>
      <c r="Q106" s="73">
        <v>0</v>
      </c>
      <c r="R106" s="74">
        <v>0</v>
      </c>
      <c r="S106" s="151"/>
      <c r="T106" s="152"/>
    </row>
    <row r="107" spans="1:20" s="54" customFormat="1" ht="21.75" customHeight="1" thickBot="1">
      <c r="A107" s="69"/>
      <c r="B107" s="70" t="s">
        <v>141</v>
      </c>
      <c r="C107" s="71" t="s">
        <v>31</v>
      </c>
      <c r="D107" s="47">
        <f t="shared" si="15"/>
        <v>9824.945</v>
      </c>
      <c r="E107" s="47">
        <v>0</v>
      </c>
      <c r="F107" s="47">
        <v>0</v>
      </c>
      <c r="G107" s="47">
        <v>8252.835</v>
      </c>
      <c r="H107" s="47">
        <v>0</v>
      </c>
      <c r="I107" s="47">
        <v>0</v>
      </c>
      <c r="J107" s="47">
        <v>0</v>
      </c>
      <c r="K107" s="47">
        <v>0</v>
      </c>
      <c r="L107" s="73">
        <v>0</v>
      </c>
      <c r="M107" s="73">
        <v>1572.11</v>
      </c>
      <c r="N107" s="73">
        <v>0</v>
      </c>
      <c r="O107" s="73">
        <v>0</v>
      </c>
      <c r="P107" s="73">
        <v>0</v>
      </c>
      <c r="Q107" s="73">
        <v>0</v>
      </c>
      <c r="R107" s="74">
        <v>0</v>
      </c>
      <c r="S107" s="151"/>
      <c r="T107" s="152"/>
    </row>
    <row r="108" spans="1:20" s="54" customFormat="1" ht="21.75" customHeight="1" thickBot="1">
      <c r="A108" s="69"/>
      <c r="B108" s="70" t="s">
        <v>142</v>
      </c>
      <c r="C108" s="71" t="s">
        <v>31</v>
      </c>
      <c r="D108" s="47">
        <f t="shared" si="15"/>
        <v>1471.49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73">
        <v>0</v>
      </c>
      <c r="M108" s="73">
        <v>0</v>
      </c>
      <c r="N108" s="47">
        <v>1297.16</v>
      </c>
      <c r="O108" s="73">
        <v>0</v>
      </c>
      <c r="P108" s="73">
        <v>0</v>
      </c>
      <c r="Q108" s="73">
        <v>0</v>
      </c>
      <c r="R108" s="76">
        <v>174.32999999999998</v>
      </c>
      <c r="S108" s="151"/>
      <c r="T108" s="152"/>
    </row>
    <row r="109" spans="1:20" ht="21.75" customHeight="1" thickBot="1">
      <c r="A109" s="42"/>
      <c r="B109" s="46" t="s">
        <v>143</v>
      </c>
      <c r="C109" s="20" t="s">
        <v>31</v>
      </c>
      <c r="D109" s="47">
        <f t="shared" si="15"/>
        <v>169.515</v>
      </c>
      <c r="E109" s="47">
        <v>169.515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73">
        <v>0</v>
      </c>
      <c r="M109" s="73">
        <v>0</v>
      </c>
      <c r="N109" s="73">
        <v>0</v>
      </c>
      <c r="O109" s="73">
        <v>0</v>
      </c>
      <c r="P109" s="73">
        <v>0</v>
      </c>
      <c r="Q109" s="73">
        <v>0</v>
      </c>
      <c r="R109" s="74">
        <v>0</v>
      </c>
      <c r="S109" s="153"/>
      <c r="T109" s="154"/>
    </row>
    <row r="110" spans="1:20" s="68" customFormat="1" ht="21.75" customHeight="1" thickBot="1">
      <c r="A110" s="65" t="s">
        <v>130</v>
      </c>
      <c r="B110" s="66" t="s">
        <v>123</v>
      </c>
      <c r="C110" s="67" t="s">
        <v>31</v>
      </c>
      <c r="D110" s="157">
        <f>D111+D112+D113+D114+D115+D116</f>
        <v>30847.41</v>
      </c>
      <c r="E110" s="67">
        <f aca="true" t="shared" si="17" ref="E110:R110">E111+E112+E113+E114+E115+E116</f>
        <v>183.39</v>
      </c>
      <c r="F110" s="67">
        <f t="shared" si="17"/>
        <v>0</v>
      </c>
      <c r="G110" s="67">
        <f t="shared" si="17"/>
        <v>1956.34</v>
      </c>
      <c r="H110" s="67">
        <f t="shared" si="17"/>
        <v>0</v>
      </c>
      <c r="I110" s="67">
        <f t="shared" si="17"/>
        <v>0</v>
      </c>
      <c r="J110" s="157">
        <f t="shared" si="17"/>
        <v>4578.4</v>
      </c>
      <c r="K110" s="158">
        <f t="shared" si="17"/>
        <v>9476.09</v>
      </c>
      <c r="L110" s="67">
        <f t="shared" si="17"/>
        <v>1726.45</v>
      </c>
      <c r="M110" s="159">
        <f t="shared" si="17"/>
        <v>7429.25</v>
      </c>
      <c r="N110" s="67">
        <f t="shared" si="17"/>
        <v>2112.52</v>
      </c>
      <c r="O110" s="67">
        <f t="shared" si="17"/>
        <v>192.86</v>
      </c>
      <c r="P110" s="157">
        <f t="shared" si="17"/>
        <v>197.2</v>
      </c>
      <c r="Q110" s="160">
        <f t="shared" si="17"/>
        <v>0</v>
      </c>
      <c r="R110" s="161">
        <f t="shared" si="17"/>
        <v>2994.91</v>
      </c>
      <c r="S110" s="151"/>
      <c r="T110" s="152"/>
    </row>
    <row r="111" spans="1:20" ht="21.75" customHeight="1" thickBot="1">
      <c r="A111" s="42"/>
      <c r="B111" s="70" t="s">
        <v>138</v>
      </c>
      <c r="C111" s="20" t="s">
        <v>31</v>
      </c>
      <c r="D111" s="47">
        <f aca="true" t="shared" si="18" ref="D111:D116">E111+F111+G111+H111+I111+J111+K111+L111+M111+N111+O111+P111+Q111+R111</f>
        <v>8036.15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f>4578.37+0.03</f>
        <v>4578.4</v>
      </c>
      <c r="K111" s="47">
        <v>0</v>
      </c>
      <c r="L111" s="73">
        <v>0</v>
      </c>
      <c r="M111" s="73">
        <v>3457.75</v>
      </c>
      <c r="N111" s="73">
        <v>0</v>
      </c>
      <c r="O111" s="73">
        <v>0</v>
      </c>
      <c r="P111" s="73">
        <v>0</v>
      </c>
      <c r="Q111" s="73">
        <v>0</v>
      </c>
      <c r="R111" s="74">
        <v>0</v>
      </c>
      <c r="S111" s="153"/>
      <c r="T111" s="154"/>
    </row>
    <row r="112" spans="1:20" ht="21.75" customHeight="1" thickBot="1">
      <c r="A112" s="42"/>
      <c r="B112" s="70" t="s">
        <v>139</v>
      </c>
      <c r="C112" s="20" t="s">
        <v>31</v>
      </c>
      <c r="D112" s="47">
        <f t="shared" si="18"/>
        <v>1738.74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73">
        <v>0</v>
      </c>
      <c r="M112" s="47">
        <v>1470.2</v>
      </c>
      <c r="N112" s="73">
        <v>0</v>
      </c>
      <c r="O112" s="73">
        <v>0</v>
      </c>
      <c r="P112" s="73">
        <v>0</v>
      </c>
      <c r="Q112" s="73">
        <v>0</v>
      </c>
      <c r="R112" s="74">
        <v>268.54</v>
      </c>
      <c r="S112" s="153"/>
      <c r="T112" s="154"/>
    </row>
    <row r="113" spans="1:20" ht="21.75" customHeight="1" thickBot="1">
      <c r="A113" s="42"/>
      <c r="B113" s="70" t="s">
        <v>140</v>
      </c>
      <c r="C113" s="72" t="s">
        <v>31</v>
      </c>
      <c r="D113" s="47">
        <f t="shared" si="18"/>
        <v>11592.600000000002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9476.09</v>
      </c>
      <c r="L113" s="73">
        <v>1726.45</v>
      </c>
      <c r="M113" s="73">
        <v>0</v>
      </c>
      <c r="N113" s="73">
        <v>0</v>
      </c>
      <c r="O113" s="73">
        <v>192.86</v>
      </c>
      <c r="P113" s="47">
        <v>197.2</v>
      </c>
      <c r="Q113" s="73">
        <v>0</v>
      </c>
      <c r="R113" s="74">
        <v>0</v>
      </c>
      <c r="S113" s="153"/>
      <c r="T113" s="154"/>
    </row>
    <row r="114" spans="1:20" ht="21.75" customHeight="1" thickBot="1">
      <c r="A114" s="42"/>
      <c r="B114" s="70" t="s">
        <v>141</v>
      </c>
      <c r="C114" s="20" t="s">
        <v>31</v>
      </c>
      <c r="D114" s="47">
        <f t="shared" si="18"/>
        <v>384.23</v>
      </c>
      <c r="E114" s="47">
        <v>0</v>
      </c>
      <c r="F114" s="47">
        <v>0</v>
      </c>
      <c r="G114" s="47">
        <v>1956.34</v>
      </c>
      <c r="H114" s="47">
        <v>0</v>
      </c>
      <c r="I114" s="47">
        <v>0</v>
      </c>
      <c r="J114" s="47">
        <v>0</v>
      </c>
      <c r="K114" s="47">
        <v>0</v>
      </c>
      <c r="L114" s="73">
        <v>0</v>
      </c>
      <c r="M114" s="73">
        <v>-1572.11</v>
      </c>
      <c r="N114" s="73">
        <v>0</v>
      </c>
      <c r="O114" s="73">
        <v>0</v>
      </c>
      <c r="P114" s="73">
        <v>0</v>
      </c>
      <c r="Q114" s="73">
        <v>0</v>
      </c>
      <c r="R114" s="74">
        <v>0</v>
      </c>
      <c r="S114" s="153"/>
      <c r="T114" s="154"/>
    </row>
    <row r="115" spans="1:20" ht="21.75" customHeight="1" thickBot="1">
      <c r="A115" s="42"/>
      <c r="B115" s="70" t="s">
        <v>142</v>
      </c>
      <c r="C115" s="20" t="s">
        <v>31</v>
      </c>
      <c r="D115" s="47">
        <f t="shared" si="18"/>
        <v>8912.3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73">
        <v>0</v>
      </c>
      <c r="M115" s="73">
        <v>4073.41</v>
      </c>
      <c r="N115" s="73">
        <v>2112.52</v>
      </c>
      <c r="O115" s="73">
        <v>0</v>
      </c>
      <c r="P115" s="73">
        <v>0</v>
      </c>
      <c r="Q115" s="73">
        <v>0</v>
      </c>
      <c r="R115" s="74">
        <v>2726.37</v>
      </c>
      <c r="S115" s="153"/>
      <c r="T115" s="154"/>
    </row>
    <row r="116" spans="1:20" ht="21.75" customHeight="1" thickBot="1">
      <c r="A116" s="42"/>
      <c r="B116" s="46" t="s">
        <v>143</v>
      </c>
      <c r="C116" s="20" t="s">
        <v>31</v>
      </c>
      <c r="D116" s="47">
        <f t="shared" si="18"/>
        <v>183.39</v>
      </c>
      <c r="E116" s="47">
        <v>183.39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73">
        <v>0</v>
      </c>
      <c r="M116" s="73">
        <v>0</v>
      </c>
      <c r="N116" s="73">
        <v>0</v>
      </c>
      <c r="O116" s="73">
        <v>0</v>
      </c>
      <c r="P116" s="73">
        <v>0</v>
      </c>
      <c r="Q116" s="73">
        <v>0</v>
      </c>
      <c r="R116" s="74">
        <v>0</v>
      </c>
      <c r="S116" s="155"/>
      <c r="T116" s="156"/>
    </row>
    <row r="2928" ht="15"/>
    <row r="2929" ht="15"/>
  </sheetData>
  <sheetProtection/>
  <mergeCells count="196">
    <mergeCell ref="S111:T111"/>
    <mergeCell ref="S112:T112"/>
    <mergeCell ref="S105:T105"/>
    <mergeCell ref="S106:T106"/>
    <mergeCell ref="S113:T113"/>
    <mergeCell ref="S114:T114"/>
    <mergeCell ref="S101:T101"/>
    <mergeCell ref="S102:T102"/>
    <mergeCell ref="S103:T103"/>
    <mergeCell ref="S104:T104"/>
    <mergeCell ref="S115:T115"/>
    <mergeCell ref="S116:T116"/>
    <mergeCell ref="S107:T107"/>
    <mergeCell ref="S108:T108"/>
    <mergeCell ref="S109:T109"/>
    <mergeCell ref="S110:T110"/>
    <mergeCell ref="S95:T95"/>
    <mergeCell ref="S96:T96"/>
    <mergeCell ref="S97:T97"/>
    <mergeCell ref="S98:T98"/>
    <mergeCell ref="S99:T99"/>
    <mergeCell ref="S100:T100"/>
    <mergeCell ref="S89:T89"/>
    <mergeCell ref="S90:T90"/>
    <mergeCell ref="S91:T91"/>
    <mergeCell ref="S92:T92"/>
    <mergeCell ref="S93:T93"/>
    <mergeCell ref="S94:T94"/>
    <mergeCell ref="S83:T83"/>
    <mergeCell ref="S84:T84"/>
    <mergeCell ref="S85:T85"/>
    <mergeCell ref="S86:T86"/>
    <mergeCell ref="S87:T87"/>
    <mergeCell ref="S88:T88"/>
    <mergeCell ref="A76:A88"/>
    <mergeCell ref="B76:B88"/>
    <mergeCell ref="C76:C88"/>
    <mergeCell ref="S76:T76"/>
    <mergeCell ref="S77:T77"/>
    <mergeCell ref="S78:T78"/>
    <mergeCell ref="S79:T79"/>
    <mergeCell ref="S80:T80"/>
    <mergeCell ref="S81:T81"/>
    <mergeCell ref="S82:T82"/>
    <mergeCell ref="S70:T70"/>
    <mergeCell ref="S71:T71"/>
    <mergeCell ref="S72:T72"/>
    <mergeCell ref="S73:T73"/>
    <mergeCell ref="S74:T74"/>
    <mergeCell ref="S75:T75"/>
    <mergeCell ref="N68:N69"/>
    <mergeCell ref="O68:O69"/>
    <mergeCell ref="P68:P69"/>
    <mergeCell ref="Q68:Q69"/>
    <mergeCell ref="R68:R69"/>
    <mergeCell ref="S68:T68"/>
    <mergeCell ref="S69:T69"/>
    <mergeCell ref="H68:H69"/>
    <mergeCell ref="I68:I69"/>
    <mergeCell ref="J68:J69"/>
    <mergeCell ref="K68:K69"/>
    <mergeCell ref="L68:L69"/>
    <mergeCell ref="M68:M69"/>
    <mergeCell ref="R66:R67"/>
    <mergeCell ref="S66:T66"/>
    <mergeCell ref="S67:T67"/>
    <mergeCell ref="A68:A69"/>
    <mergeCell ref="B68:B69"/>
    <mergeCell ref="C68:C69"/>
    <mergeCell ref="D68:D69"/>
    <mergeCell ref="E68:E69"/>
    <mergeCell ref="F68:F69"/>
    <mergeCell ref="G68:G69"/>
    <mergeCell ref="L66:L67"/>
    <mergeCell ref="M66:M67"/>
    <mergeCell ref="N66:N67"/>
    <mergeCell ref="O66:O67"/>
    <mergeCell ref="P66:P67"/>
    <mergeCell ref="Q66:Q67"/>
    <mergeCell ref="F66:F67"/>
    <mergeCell ref="G66:G67"/>
    <mergeCell ref="H66:H67"/>
    <mergeCell ref="I66:I67"/>
    <mergeCell ref="J66:J67"/>
    <mergeCell ref="K66:K67"/>
    <mergeCell ref="S61:T61"/>
    <mergeCell ref="S62:T62"/>
    <mergeCell ref="S63:T63"/>
    <mergeCell ref="S64:T64"/>
    <mergeCell ref="S65:T65"/>
    <mergeCell ref="A66:A67"/>
    <mergeCell ref="B66:B67"/>
    <mergeCell ref="C66:C67"/>
    <mergeCell ref="D66:D67"/>
    <mergeCell ref="E66:E67"/>
    <mergeCell ref="S55:T55"/>
    <mergeCell ref="S56:T56"/>
    <mergeCell ref="S57:T57"/>
    <mergeCell ref="S58:T58"/>
    <mergeCell ref="S59:T59"/>
    <mergeCell ref="S60:T60"/>
    <mergeCell ref="S49:T49"/>
    <mergeCell ref="S50:T50"/>
    <mergeCell ref="S51:T51"/>
    <mergeCell ref="S52:T52"/>
    <mergeCell ref="S53:T53"/>
    <mergeCell ref="S54:T54"/>
    <mergeCell ref="S43:T43"/>
    <mergeCell ref="S44:T44"/>
    <mergeCell ref="S45:T45"/>
    <mergeCell ref="S46:T46"/>
    <mergeCell ref="S47:T47"/>
    <mergeCell ref="S48:T48"/>
    <mergeCell ref="S37:T37"/>
    <mergeCell ref="S38:T38"/>
    <mergeCell ref="S39:T39"/>
    <mergeCell ref="S40:T40"/>
    <mergeCell ref="S41:T41"/>
    <mergeCell ref="S42:T42"/>
    <mergeCell ref="S31:T31"/>
    <mergeCell ref="S32:T32"/>
    <mergeCell ref="S33:T33"/>
    <mergeCell ref="S34:T34"/>
    <mergeCell ref="S35:T35"/>
    <mergeCell ref="S36:T36"/>
    <mergeCell ref="S25:T25"/>
    <mergeCell ref="S26:T26"/>
    <mergeCell ref="S27:T27"/>
    <mergeCell ref="S28:T28"/>
    <mergeCell ref="S29:T29"/>
    <mergeCell ref="S30:T30"/>
    <mergeCell ref="P21:P22"/>
    <mergeCell ref="Q21:Q22"/>
    <mergeCell ref="R21:R22"/>
    <mergeCell ref="S21:T21"/>
    <mergeCell ref="S22:T22"/>
    <mergeCell ref="A23:A36"/>
    <mergeCell ref="B23:B36"/>
    <mergeCell ref="C23:C36"/>
    <mergeCell ref="S23:T23"/>
    <mergeCell ref="S24:T24"/>
    <mergeCell ref="J21:J22"/>
    <mergeCell ref="K21:K22"/>
    <mergeCell ref="L21:L22"/>
    <mergeCell ref="M21:M22"/>
    <mergeCell ref="N21:N22"/>
    <mergeCell ref="O21:O22"/>
    <mergeCell ref="S20:T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S14:T14"/>
    <mergeCell ref="S15:T15"/>
    <mergeCell ref="S16:T16"/>
    <mergeCell ref="S17:T17"/>
    <mergeCell ref="S18:T18"/>
    <mergeCell ref="S19:T19"/>
    <mergeCell ref="N9:N15"/>
    <mergeCell ref="O9:O15"/>
    <mergeCell ref="P9:P15"/>
    <mergeCell ref="Q9:Q15"/>
    <mergeCell ref="R9:R15"/>
    <mergeCell ref="S9:T9"/>
    <mergeCell ref="S10:T10"/>
    <mergeCell ref="S11:T11"/>
    <mergeCell ref="S12:T12"/>
    <mergeCell ref="S13:T13"/>
    <mergeCell ref="H9:H15"/>
    <mergeCell ref="I9:I15"/>
    <mergeCell ref="J9:J15"/>
    <mergeCell ref="K9:K15"/>
    <mergeCell ref="L9:L15"/>
    <mergeCell ref="M9:M15"/>
    <mergeCell ref="S6:T6"/>
    <mergeCell ref="S7:T7"/>
    <mergeCell ref="S8:T8"/>
    <mergeCell ref="A9:A15"/>
    <mergeCell ref="B9:B15"/>
    <mergeCell ref="C9:C15"/>
    <mergeCell ref="D9:D15"/>
    <mergeCell ref="E9:E15"/>
    <mergeCell ref="F9:F15"/>
    <mergeCell ref="G9:G15"/>
    <mergeCell ref="A1:T2"/>
    <mergeCell ref="A3:E3"/>
    <mergeCell ref="S3:T5"/>
    <mergeCell ref="A4:A5"/>
    <mergeCell ref="B4:B5"/>
    <mergeCell ref="C4:C5"/>
    <mergeCell ref="D4:E4"/>
  </mergeCells>
  <hyperlinks>
    <hyperlink ref="A1" location="P2928" display="P2928"/>
    <hyperlink ref="E5" location="P2929" display="P2929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2020-01-20T05:20:03Z</cp:lastPrinted>
  <dcterms:created xsi:type="dcterms:W3CDTF">2014-09-29T07:20:55Z</dcterms:created>
  <dcterms:modified xsi:type="dcterms:W3CDTF">2020-01-28T08:49:05Z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