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7425" activeTab="3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</sheets>
  <externalReferences>
    <externalReference r:id="rId15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2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2">P1_SCOPE_16_PRT,P2_SCOPE_16_PRT</definedName>
    <definedName name="SCOPE_16_PRT">P1_SCOPE_16_PRT,P2_SCOPE_16_PRT</definedName>
    <definedName name="Scope_17_PRT" localSheetId="2">P1_SCOPE_16_PRT,P2_SCOPE_16_PRT</definedName>
    <definedName name="Scope_17_PRT">P1_SCOPE_16_PRT,P2_SCOPE_16_PRT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6_Protect" localSheetId="2">P1_T6_Protect,P2_T6_Protect</definedName>
    <definedName name="T6_Protect">P1_T6_Protect,P2_T6_Protect</definedName>
    <definedName name="TABLE" localSheetId="4">'3.5'!$A$5:$B$26</definedName>
    <definedName name="TABLE" localSheetId="5">'3.6'!$A$4:$B$24</definedName>
    <definedName name="TABLE" localSheetId="6">'3.7'!#REF!</definedName>
    <definedName name="TABLE" localSheetId="7">'3.8'!$A$4:$B$9</definedName>
    <definedName name="TABLE_2" localSheetId="6">'3.7'!#REF!</definedName>
    <definedName name="version">'[1]Инструкция'!$B$3</definedName>
    <definedName name="year_list">'[1]TEHSHEET'!$D$2:$D$6</definedName>
    <definedName name="_xlnm.Print_Area" localSheetId="4">'3.5'!$A$1:$B$26</definedName>
    <definedName name="_xlnm.Print_Area" localSheetId="6">'3.7'!$A$1:$CS$54</definedName>
    <definedName name="_xlnm.Print_Area" localSheetId="7">'3.8'!$A$1:$C$9</definedName>
  </definedNames>
  <calcPr fullCalcOnLoad="1"/>
</workbook>
</file>

<file path=xl/sharedStrings.xml><?xml version="1.0" encoding="utf-8"?>
<sst xmlns="http://schemas.openxmlformats.org/spreadsheetml/2006/main" count="170" uniqueCount="149">
  <si>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</si>
  <si>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</si>
  <si>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</si>
  <si>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</si>
  <si>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</si>
  <si>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</si>
  <si>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</si>
  <si>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</si>
  <si>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</si>
  <si>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</si>
  <si>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</si>
  <si>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</si>
  <si>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</si>
  <si>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</si>
  <si>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</si>
  <si>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</si>
  <si>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</si>
  <si>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</si>
  <si>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</si>
  <si>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</si>
  <si>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</si>
  <si>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</si>
  <si>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t>финансово-хозяйственной деятельности регулируемой организации</t>
  </si>
  <si>
    <t>Форма 3.5. Информация об основных показателях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</si>
  <si>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</si>
  <si>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</si>
  <si>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>ж) микробиология</t>
  </si>
  <si>
    <t>е) нефтепродукты</t>
  </si>
  <si>
    <t>д) фосфаты (по P)</t>
  </si>
  <si>
    <t>г) нитрит-анион</t>
  </si>
  <si>
    <t>в) аммоний-ион</t>
  </si>
  <si>
    <t>б) БПК5</t>
  </si>
  <si>
    <t>а) взвешенные вещества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</si>
  <si>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</si>
  <si>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</si>
  <si>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</si>
  <si>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t>организаций и их соответствии установленным требованиям</t>
  </si>
  <si>
    <t>регулируемых товаров и услуг регулируемых</t>
  </si>
  <si>
    <t>Форма 3.6. Информация об основных потребительских характеристиках</t>
  </si>
  <si>
    <t>http://dom-vodokanal.ru/raskrinform.php</t>
  </si>
  <si>
    <t xml:space="preserve">Внесенные изменения </t>
  </si>
  <si>
    <t xml:space="preserve">Дата внесения изменений </t>
  </si>
  <si>
    <t xml:space="preserve">Внесение изменений в инвестиционную программу </t>
  </si>
  <si>
    <t>10. Приобретение специализированных транспортных средств и специальной тех-ники.</t>
  </si>
  <si>
    <t>9. Разработка ПСД и реконструкция очистных сооружений с. Житнево 2000 м3/сут.</t>
  </si>
  <si>
    <t>8. Строительство очистных сооружений  мкр. Востряково ул.Заборье  2000 м3/сут.</t>
  </si>
  <si>
    <t>7. Разработка ПСД и реконструкция очистных сооружений с.Растуново (Заря Подмосковья) 4500 м3/сут.</t>
  </si>
  <si>
    <t>6. Строительство очистных сооружений ГПЗ Константиново 3000 м3/сут. I и II очередь</t>
  </si>
  <si>
    <t>5. Расширение и реконструкция очистных сооружений г. Домодедово, ул. Энергетиков, д. 17, второй пусковой комплекс</t>
  </si>
  <si>
    <t>4. Выполнение мероприятий по энергосбе-режению:</t>
  </si>
  <si>
    <t>3. Прокладка сетей водоотведения от точки подключения объекта капитального строи-тельства до точки подключения канализа-ционных сетей к централизованной систе-ме водоотведения</t>
  </si>
  <si>
    <t>2. Перекладка (санация) магистральных коллекторов</t>
  </si>
  <si>
    <t xml:space="preserve">Источник финансирования инвестиционной программы </t>
  </si>
  <si>
    <t xml:space="preserve">Сведения об использовании инвестиционных средств за отчетный год, 
тыс. руб. </t>
  </si>
  <si>
    <t xml:space="preserve">Наименование мероприятия  </t>
  </si>
  <si>
    <t xml:space="preserve">Информация об использовании инвестиционных средств за отчетный год </t>
  </si>
  <si>
    <t>Снижение  % износа на 28%</t>
  </si>
  <si>
    <t>Увеличение мощности на 1,25 тыс.м3/сут.</t>
  </si>
  <si>
    <t>Введение новой производ-ственной мощности 2 тыс. м3/сут.</t>
  </si>
  <si>
    <t>Увеличение мощности на 1,8 тыс.м3/сут.</t>
  </si>
  <si>
    <t>Введение новой производ-ственной мощности 3 тыс.м3/сут</t>
  </si>
  <si>
    <t>Увеличение мощности на 17 тыс. м3/сут.</t>
  </si>
  <si>
    <t xml:space="preserve">Снижение расхода электроэнергии
на 0,01кВт/ч на 1 м3
</t>
  </si>
  <si>
    <t>Определяется в зависимости от расстояния от точки под-ключения (технологическо-го присоединения) объекта заявителя, в том числе ка-нализационных сетей заяви-теля, до точки подключения к централизованной системе водоотведения в соответст-вии с заключенными дого-ворами на подключение</t>
  </si>
  <si>
    <t>Сокращение  износа на 26%</t>
  </si>
  <si>
    <t>Сокращение эксплуатационных затрат на 2 %</t>
  </si>
  <si>
    <t xml:space="preserve">1. Автоматизация и диспетчеризация канализационно-насосных станций:                                                                            
КНС №5 "СМиК"
КНС №7 "Поиск"
КНС №14 "Павловское"
КНС №17 "Ям"
</t>
  </si>
  <si>
    <t xml:space="preserve">Фактические значения целевых показателей инвестиционной программы </t>
  </si>
  <si>
    <t xml:space="preserve">Плановые значения целевых показателей инвестиционной программы </t>
  </si>
  <si>
    <t xml:space="preserve">Наименование показателей </t>
  </si>
  <si>
    <t xml:space="preserve">Наименование мероприятия </t>
  </si>
  <si>
    <t xml:space="preserve">реализации инвестиционной программы </t>
  </si>
  <si>
    <t xml:space="preserve">Показатели эффективности </t>
  </si>
  <si>
    <t>тыс. руб.</t>
  </si>
  <si>
    <t xml:space="preserve"> год,</t>
  </si>
  <si>
    <t>на</t>
  </si>
  <si>
    <t>Источник финансирования</t>
  </si>
  <si>
    <t>Потребность в финансовых средствах</t>
  </si>
  <si>
    <t>Наименование мероприятия</t>
  </si>
  <si>
    <t xml:space="preserve">для реализации инвестиционной программы </t>
  </si>
  <si>
    <t xml:space="preserve">Потребности в финансовых средствах, необходимых </t>
  </si>
  <si>
    <t>с 01.01.2013г. - 31.12.2017г.</t>
  </si>
  <si>
    <t xml:space="preserve">Сроки начала и окончания реализации инвестиционной программы </t>
  </si>
  <si>
    <t>Администрация городского округа Домодедово</t>
  </si>
  <si>
    <t xml:space="preserve">Наименование органа местного самоуправления, согласовавшего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</si>
  <si>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</si>
  <si>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</si>
  <si>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 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
</t>
  </si>
  <si>
    <t xml:space="preserve">Цели инвестиционной программы </t>
  </si>
  <si>
    <t>10.10.2013г.</t>
  </si>
  <si>
    <t xml:space="preserve">Дата утверждения инвестиционной программы </t>
  </si>
  <si>
    <t>Инвестиционная программа развития системы  водоотведения городского округа Домодедово</t>
  </si>
  <si>
    <t xml:space="preserve">Наименование инвестиционной программы </t>
  </si>
  <si>
    <t xml:space="preserve">программах и отчетах об их реализации </t>
  </si>
  <si>
    <t xml:space="preserve">Форма 3.7. Информация об инвестиционных </t>
  </si>
  <si>
    <t xml:space="preserve">Количество исполненных заявок на подключение к центральной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</si>
  <si>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</si>
  <si>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ходе реализации заявок о подключении к централизованной системе водоотведения </t>
  </si>
  <si>
    <t xml:space="preserve">подключения к централизованной системе водоотведения, а также о регистрации и </t>
  </si>
  <si>
    <t xml:space="preserve">Форма 3.8. Информация о наличии (отсутствии) технической возможности </t>
  </si>
  <si>
    <t>Модернизация технологического оборудования КНС и ОС</t>
  </si>
  <si>
    <t>http://www.dom-vodokanal.ru/buhotchetnost</t>
  </si>
  <si>
    <t>амортизационные отчисления</t>
  </si>
  <si>
    <t>заемные средства</t>
  </si>
  <si>
    <t xml:space="preserve">                                                Форма 3.12. Информация о предложении регулируемой</t>
  </si>
  <si>
    <t xml:space="preserve">                                               организации об установлении тарифов в сфере горячего</t>
  </si>
  <si>
    <t xml:space="preserve">                                             водоснабжения на очередной период регулирования</t>
  </si>
  <si>
    <t xml:space="preserve">Предлагаемый метод регулирования                   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</si>
  <si>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</si>
  <si>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</si>
  <si>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Сведения о долгосрочных параметрах регулирования (в
случае если их установление предусмотрено выбранным
методом регулирования)                             
</t>
  </si>
  <si>
    <t xml:space="preserve">Сведения   о   необходимой   валовой   выручке   на
соответствующий период                             
</t>
  </si>
  <si>
    <t xml:space="preserve">Годовой объем отпущенной в сеть воды               </t>
  </si>
  <si>
    <t xml:space="preserve">Размер    недополученных    доходов    регулируемой
организацией  (при  их  наличии),   исчисленный   в
соответствии с  основами 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</si>
  <si>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определенный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</si>
  <si>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 xml:space="preserve">Автоматизация и диспетчеризация канализационно-насосных станций: </t>
  </si>
  <si>
    <t>Перекладка (санация) магистральных коллекторов</t>
  </si>
  <si>
    <t>амортизационные отчисления,прибыль направляемая на капитальные вложения производства,с/с</t>
  </si>
  <si>
    <t>Выполнение мероприятий по энергосбережению</t>
  </si>
  <si>
    <t>Строительство очистных сооружений мкр. Западный, ГПЗ Константиново 3000м3/сут. I и II очередь</t>
  </si>
  <si>
    <t>Разработка ПСД и реконструкция очистных сооруже-
ний с.Растуново (Заря Подмосковья) 4500м3/сут.</t>
  </si>
  <si>
    <t>Строительство очистных сооружений мкр.Востряково ул.Заборье 2000 м3/сут.</t>
  </si>
  <si>
    <t>Разработка ПСД и строительство КНС мкр. Западный, ул. Текстильщиков с переключениями</t>
  </si>
  <si>
    <t xml:space="preserve">с/с </t>
  </si>
  <si>
    <t>Приобретение специализированных транспортных средств и специальной техники</t>
  </si>
  <si>
    <t>Приобретение ПК и  оргтехники</t>
  </si>
  <si>
    <t>с/с</t>
  </si>
  <si>
    <t xml:space="preserve">метод индексации </t>
  </si>
  <si>
    <t>1.01.2017-31.12.2017</t>
  </si>
  <si>
    <t>2016</t>
  </si>
  <si>
    <t>амортизационные отчисления,прибыль направляемая на капитальные вложения производства</t>
  </si>
  <si>
    <t>прибыль направляемая на капитальные вложения производства,амортизационные отчисления</t>
  </si>
  <si>
    <t>с/с,привлеченные средства,плата за подключаемую нагрузку</t>
  </si>
  <si>
    <t>плата за подключаемую нагрузку,заемные средства</t>
  </si>
  <si>
    <t>привлеченные средства,с/с,плата за подключение</t>
  </si>
  <si>
    <t>Приобретение лабораторного оборудования</t>
  </si>
  <si>
    <t>23.12.2015</t>
  </si>
  <si>
    <t xml:space="preserve"> с 1.01.2017 по 30.06.2017- 21,14 руб. без НДС, 24,95 руб. с НДС. С 1.07.2017 по 31.12.2017- 24,05 руб. без НДС, 28,38 руб. с НДС</t>
  </si>
  <si>
    <t xml:space="preserve"> с 1.01.2015 по 30.06.2015- 18,56 руб. без НДС, 21,90 руб. с НДС. С 1.07.2015 по 31.12.2015- 20,46 руб. без НДС, 24,14 руб. с НДС. с 01.01.2016 по 30.06.2016- 20,46 руб. без НДС, 24,14 руб. с НДС. С 1.07.2016 по 31.12.2016- 21,14 руб. без НДС, 24,94 руб. с НДС. с 1.01.2017 по 30.06.2017- 21,14 руб. без НДС, 24,95 руб. с НДС. С 1.07.2017 по 31.12.2017- 24,05 руб. без НДС, 28,38 руб. с НДС</t>
  </si>
  <si>
    <t>Прокладка сетей водоотведения от точки подключения
объекта капитального строительства до точки подключения канализационных сетей к центральной системе водоотведения</t>
  </si>
  <si>
    <t>плата за протяженность сетей</t>
  </si>
  <si>
    <t>Расширение и реконструкция очистных сооружений г. Домодедово, ул. Энергетиков 17 и строительство II пускового комплекса 3 очереди.</t>
  </si>
  <si>
    <t>заемные средства,плата за подключаемую нагрузку</t>
  </si>
  <si>
    <t>44573,06 тыс .руб. /(11193,86 тыс.кВтч, цена 3,98 руб. за 1кВтч)</t>
  </si>
  <si>
    <t xml:space="preserve">3,11 тыс.м3/сут. </t>
  </si>
  <si>
    <t>За год</t>
  </si>
  <si>
    <t>год</t>
  </si>
  <si>
    <t>Резерв мощности централизованной системы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</si>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</sst>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"/>
    <numFmt numFmtId="175" formatCode="#,##0.0000"/>
    <numFmt numFmtId="176" formatCode="_-* #,##0.00[$€-1]_-;\-* #,##0.00[$€-1]_-;_-* &quot;-&quot;??[$€-1]_-"/>
    <numFmt numFmtId="177" formatCode="&quot;$&quot;#,##0_);[Red]\(&quot;$&quot;#,##0\)"/>
    <numFmt numFmtId="178" formatCode="#,##0.00_ ;[Red]\-#,##0.00\ "/>
    <numFmt numFmtId="179" formatCode="#,##0.00;[Red]\-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6" fontId="13" fillId="0" borderId="0">
      <alignment/>
      <protection/>
    </xf>
    <xf numFmtId="0" fontId="13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5" fillId="20" borderId="1" applyNumberFormat="0" applyAlignment="0">
      <protection/>
    </xf>
    <xf numFmtId="0" fontId="8" fillId="0" borderId="1" applyNumberFormat="0" applyAlignment="0">
      <protection locked="0"/>
    </xf>
    <xf numFmtId="0" fontId="8" fillId="0" borderId="1" applyNumberFormat="0" applyAlignment="0">
      <protection locked="0"/>
    </xf>
    <xf numFmtId="177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8" fillId="21" borderId="1" applyAlignment="0">
      <protection/>
    </xf>
    <xf numFmtId="0" fontId="18" fillId="21" borderId="1" applyNumberFormat="0" applyAlignment="0">
      <protection/>
    </xf>
    <xf numFmtId="0" fontId="19" fillId="0" borderId="0" applyNumberFormat="0" applyFill="0" applyBorder="0" applyAlignment="0" applyProtection="0"/>
    <xf numFmtId="0" fontId="8" fillId="22" borderId="1" applyNumberFormat="0" applyAlignment="0">
      <protection/>
    </xf>
    <xf numFmtId="0" fontId="8" fillId="23" borderId="1" applyNumberFormat="0" applyAlignment="0">
      <protection/>
    </xf>
    <xf numFmtId="0" fontId="8" fillId="23" borderId="1" applyNumberFormat="0" applyAlignment="0"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24" borderId="2" applyNumberFormat="0">
      <alignment horizontal="center" vertical="center"/>
      <protection/>
    </xf>
    <xf numFmtId="49" fontId="23" fillId="25" borderId="3" applyNumberFormat="0">
      <alignment horizontal="center" vertical="center"/>
      <protection/>
    </xf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4" applyNumberFormat="0" applyAlignment="0" applyProtection="0"/>
    <xf numFmtId="0" fontId="51" fillId="33" borderId="5" applyNumberFormat="0" applyAlignment="0" applyProtection="0"/>
    <xf numFmtId="0" fontId="52" fillId="33" borderId="4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9" applyBorder="0">
      <alignment horizontal="center" vertical="center" wrapText="1"/>
      <protection/>
    </xf>
    <xf numFmtId="4" fontId="7" fillId="34" borderId="10" applyBorder="0">
      <alignment horizontal="right"/>
      <protection/>
    </xf>
    <xf numFmtId="0" fontId="58" fillId="0" borderId="11" applyNumberFormat="0" applyFill="0" applyAlignment="0" applyProtection="0"/>
    <xf numFmtId="0" fontId="59" fillId="35" borderId="12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49" fontId="7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6" fillId="37" borderId="0" applyNumberFormat="0" applyBorder="0" applyAlignment="0"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26" fillId="37" borderId="0" applyNumberFormat="0" applyBorder="0" applyAlignment="0">
      <protection/>
    </xf>
    <xf numFmtId="0" fontId="26" fillId="37" borderId="0" applyNumberFormat="0" applyBorder="0" applyAlignment="0"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49" fontId="7" fillId="0" borderId="0" applyBorder="0">
      <alignment vertical="top"/>
      <protection/>
    </xf>
    <xf numFmtId="0" fontId="2" fillId="0" borderId="0">
      <alignment/>
      <protection/>
    </xf>
    <xf numFmtId="49" fontId="7" fillId="37" borderId="0" applyBorder="0">
      <alignment vertical="top"/>
      <protection/>
    </xf>
    <xf numFmtId="49" fontId="7" fillId="37" borderId="0" applyBorder="0">
      <alignment vertical="top"/>
      <protection/>
    </xf>
    <xf numFmtId="0" fontId="26" fillId="37" borderId="0" applyNumberFormat="0" applyBorder="0" applyAlignment="0">
      <protection/>
    </xf>
    <xf numFmtId="0" fontId="27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14" applyNumberFormat="0" applyFill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22" borderId="0" applyBorder="0">
      <alignment horizontal="right"/>
      <protection/>
    </xf>
    <xf numFmtId="4" fontId="7" fillId="22" borderId="0" applyFont="0" applyBorder="0">
      <alignment horizontal="right"/>
      <protection/>
    </xf>
    <xf numFmtId="4" fontId="7" fillId="22" borderId="0" applyBorder="0">
      <alignment horizontal="right"/>
      <protection/>
    </xf>
    <xf numFmtId="4" fontId="7" fillId="22" borderId="15" applyBorder="0">
      <alignment horizontal="right"/>
      <protection/>
    </xf>
    <xf numFmtId="0" fontId="68" fillId="40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110" applyFont="1" applyFill="1" applyBorder="1" applyAlignment="1">
      <alignment horizontal="left"/>
      <protection/>
    </xf>
    <xf numFmtId="0" fontId="3" fillId="0" borderId="0" xfId="110" applyFont="1" applyFill="1" applyAlignment="1">
      <alignment horizontal="left"/>
      <protection/>
    </xf>
    <xf numFmtId="0" fontId="5" fillId="0" borderId="0" xfId="110" applyFont="1" applyFill="1">
      <alignment/>
      <protection/>
    </xf>
    <xf numFmtId="0" fontId="0" fillId="0" borderId="0" xfId="0" applyFill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0" fontId="5" fillId="0" borderId="0" xfId="110" applyFont="1" applyFill="1" applyAlignment="1">
      <alignment horizontal="left"/>
      <protection/>
    </xf>
    <xf numFmtId="0" fontId="3" fillId="0" borderId="10" xfId="110" applyFont="1" applyFill="1" applyBorder="1" applyAlignment="1">
      <alignment horizontal="justify" vertical="top" wrapText="1"/>
      <protection/>
    </xf>
    <xf numFmtId="0" fontId="3" fillId="0" borderId="10" xfId="110" applyFont="1" applyFill="1" applyBorder="1" applyAlignment="1">
      <alignment horizontal="center" vertical="top"/>
      <protection/>
    </xf>
    <xf numFmtId="2" fontId="3" fillId="0" borderId="10" xfId="110" applyNumberFormat="1" applyFont="1" applyFill="1" applyBorder="1" applyAlignment="1">
      <alignment horizontal="center" vertical="top"/>
      <protection/>
    </xf>
    <xf numFmtId="0" fontId="3" fillId="0" borderId="0" xfId="110" applyFont="1" applyFill="1">
      <alignment/>
      <protection/>
    </xf>
    <xf numFmtId="0" fontId="3" fillId="0" borderId="10" xfId="110" applyFont="1" applyFill="1" applyBorder="1" applyAlignment="1">
      <alignment horizontal="center" vertical="top" wrapText="1"/>
      <protection/>
    </xf>
    <xf numFmtId="4" fontId="3" fillId="0" borderId="0" xfId="110" applyNumberFormat="1" applyFont="1" applyFill="1" applyAlignment="1">
      <alignment horizontal="left"/>
      <protection/>
    </xf>
    <xf numFmtId="4" fontId="3" fillId="0" borderId="10" xfId="110" applyNumberFormat="1" applyFont="1" applyFill="1" applyBorder="1" applyAlignment="1">
      <alignment horizontal="center" vertical="top"/>
      <protection/>
    </xf>
    <xf numFmtId="0" fontId="6" fillId="0" borderId="10" xfId="75" applyFill="1" applyBorder="1" applyAlignment="1" applyProtection="1">
      <alignment horizontal="center" vertical="top"/>
      <protection/>
    </xf>
    <xf numFmtId="0" fontId="3" fillId="0" borderId="0" xfId="110" applyFont="1" applyFill="1" applyAlignment="1">
      <alignment horizontal="left" wrapText="1"/>
      <protection/>
    </xf>
    <xf numFmtId="0" fontId="69" fillId="0" borderId="0" xfId="0" applyFont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0" fontId="3" fillId="0" borderId="16" xfId="110" applyFont="1" applyFill="1" applyBorder="1" applyAlignment="1">
      <alignment horizontal="left"/>
      <protection/>
    </xf>
    <xf numFmtId="0" fontId="3" fillId="0" borderId="0" xfId="110" applyFont="1" applyFill="1" applyBorder="1" applyAlignment="1">
      <alignment horizontal="left" wrapText="1"/>
      <protection/>
    </xf>
    <xf numFmtId="0" fontId="70" fillId="0" borderId="0" xfId="0" applyFont="1" applyBorder="1" applyAlignment="1">
      <alignment wrapText="1"/>
    </xf>
    <xf numFmtId="0" fontId="5" fillId="0" borderId="0" xfId="110" applyFont="1" applyFill="1" applyBorder="1" applyAlignment="1">
      <alignment horizontal="left"/>
      <protection/>
    </xf>
    <xf numFmtId="0" fontId="3" fillId="0" borderId="17" xfId="110" applyFont="1" applyFill="1" applyBorder="1" applyAlignment="1">
      <alignment horizontal="left"/>
      <protection/>
    </xf>
    <xf numFmtId="0" fontId="2" fillId="0" borderId="10" xfId="110" applyBorder="1" applyAlignment="1">
      <alignment horizontal="center" vertical="center"/>
      <protection/>
    </xf>
    <xf numFmtId="0" fontId="0" fillId="41" borderId="0" xfId="0" applyFill="1" applyBorder="1" applyAlignment="1">
      <alignment wrapText="1"/>
    </xf>
    <xf numFmtId="0" fontId="3" fillId="0" borderId="10" xfId="110" applyFont="1" applyFill="1" applyBorder="1" applyAlignment="1">
      <alignment horizontal="justify" vertical="top"/>
      <protection/>
    </xf>
    <xf numFmtId="0" fontId="5" fillId="0" borderId="0" xfId="110" applyFont="1" applyFill="1" applyAlignment="1">
      <alignment horizontal="center"/>
      <protection/>
    </xf>
    <xf numFmtId="0" fontId="5" fillId="0" borderId="0" xfId="110" applyFont="1" applyFill="1" applyAlignment="1">
      <alignment horizontal="center" wrapText="1"/>
      <protection/>
    </xf>
    <xf numFmtId="49" fontId="3" fillId="0" borderId="18" xfId="110" applyNumberFormat="1" applyFont="1" applyFill="1" applyBorder="1" applyAlignment="1">
      <alignment horizontal="center" wrapText="1"/>
      <protection/>
    </xf>
    <xf numFmtId="49" fontId="3" fillId="0" borderId="19" xfId="110" applyNumberFormat="1" applyFont="1" applyFill="1" applyBorder="1" applyAlignment="1">
      <alignment horizontal="center" wrapText="1"/>
      <protection/>
    </xf>
    <xf numFmtId="49" fontId="3" fillId="0" borderId="20" xfId="110" applyNumberFormat="1" applyFont="1" applyFill="1" applyBorder="1" applyAlignment="1">
      <alignment horizontal="center" wrapText="1"/>
      <protection/>
    </xf>
    <xf numFmtId="0" fontId="3" fillId="0" borderId="10" xfId="110" applyFont="1" applyFill="1" applyBorder="1" applyAlignment="1">
      <alignment horizontal="left" wrapText="1"/>
      <protection/>
    </xf>
    <xf numFmtId="0" fontId="3" fillId="0" borderId="10" xfId="110" applyFont="1" applyFill="1" applyBorder="1" applyAlignment="1">
      <alignment horizontal="center"/>
      <protection/>
    </xf>
    <xf numFmtId="0" fontId="3" fillId="0" borderId="18" xfId="110" applyFont="1" applyFill="1" applyBorder="1" applyAlignment="1">
      <alignment horizontal="left" wrapText="1"/>
      <protection/>
    </xf>
    <xf numFmtId="0" fontId="3" fillId="0" borderId="19" xfId="110" applyFont="1" applyFill="1" applyBorder="1" applyAlignment="1">
      <alignment horizontal="left" wrapText="1"/>
      <protection/>
    </xf>
    <xf numFmtId="0" fontId="3" fillId="0" borderId="20" xfId="110" applyFont="1" applyFill="1" applyBorder="1" applyAlignment="1">
      <alignment horizontal="left" wrapText="1"/>
      <protection/>
    </xf>
    <xf numFmtId="0" fontId="5" fillId="0" borderId="0" xfId="110" applyFont="1" applyFill="1" applyBorder="1" applyAlignment="1">
      <alignment horizontal="center"/>
      <protection/>
    </xf>
    <xf numFmtId="49" fontId="3" fillId="0" borderId="18" xfId="110" applyNumberFormat="1" applyFont="1" applyFill="1" applyBorder="1" applyAlignment="1">
      <alignment horizontal="center"/>
      <protection/>
    </xf>
    <xf numFmtId="49" fontId="3" fillId="0" borderId="19" xfId="110" applyNumberFormat="1" applyFont="1" applyFill="1" applyBorder="1" applyAlignment="1">
      <alignment horizontal="center"/>
      <protection/>
    </xf>
    <xf numFmtId="49" fontId="3" fillId="0" borderId="20" xfId="110" applyNumberFormat="1" applyFont="1" applyFill="1" applyBorder="1" applyAlignment="1">
      <alignment horizontal="center"/>
      <protection/>
    </xf>
    <xf numFmtId="0" fontId="3" fillId="0" borderId="18" xfId="110" applyFont="1" applyFill="1" applyBorder="1" applyAlignment="1">
      <alignment horizontal="justify" wrapText="1"/>
      <protection/>
    </xf>
    <xf numFmtId="0" fontId="3" fillId="0" borderId="19" xfId="110" applyFont="1" applyFill="1" applyBorder="1" applyAlignment="1">
      <alignment horizontal="justify" wrapText="1"/>
      <protection/>
    </xf>
    <xf numFmtId="0" fontId="3" fillId="0" borderId="20" xfId="110" applyFont="1" applyFill="1" applyBorder="1" applyAlignment="1">
      <alignment horizontal="justify" wrapText="1"/>
      <protection/>
    </xf>
    <xf numFmtId="0" fontId="3" fillId="0" borderId="21" xfId="110" applyFont="1" applyFill="1" applyBorder="1" applyAlignment="1">
      <alignment horizontal="center"/>
      <protection/>
    </xf>
    <xf numFmtId="0" fontId="3" fillId="0" borderId="22" xfId="110" applyFont="1" applyFill="1" applyBorder="1" applyAlignment="1">
      <alignment horizontal="center"/>
      <protection/>
    </xf>
    <xf numFmtId="0" fontId="3" fillId="0" borderId="23" xfId="110" applyFont="1" applyFill="1" applyBorder="1" applyAlignment="1">
      <alignment horizontal="center"/>
      <protection/>
    </xf>
    <xf numFmtId="0" fontId="6" fillId="0" borderId="18" xfId="75" applyFill="1" applyBorder="1" applyAlignment="1" applyProtection="1">
      <alignment horizontal="left" wrapText="1"/>
      <protection/>
    </xf>
    <xf numFmtId="0" fontId="3" fillId="0" borderId="18" xfId="110" applyFont="1" applyFill="1" applyBorder="1" applyAlignment="1">
      <alignment horizontal="center"/>
      <protection/>
    </xf>
    <xf numFmtId="0" fontId="3" fillId="0" borderId="19" xfId="110" applyFont="1" applyFill="1" applyBorder="1" applyAlignment="1">
      <alignment horizontal="center"/>
      <protection/>
    </xf>
    <xf numFmtId="0" fontId="3" fillId="0" borderId="20" xfId="110" applyFont="1" applyFill="1" applyBorder="1" applyAlignment="1">
      <alignment horizontal="center"/>
      <protection/>
    </xf>
    <xf numFmtId="0" fontId="3" fillId="0" borderId="24" xfId="110" applyFont="1" applyFill="1" applyBorder="1" applyAlignment="1">
      <alignment horizontal="center" vertical="top"/>
      <protection/>
    </xf>
    <xf numFmtId="0" fontId="3" fillId="0" borderId="25" xfId="110" applyFont="1" applyFill="1" applyBorder="1" applyAlignment="1">
      <alignment horizontal="center" vertical="top"/>
      <protection/>
    </xf>
    <xf numFmtId="0" fontId="3" fillId="0" borderId="26" xfId="110" applyFont="1" applyFill="1" applyBorder="1" applyAlignment="1">
      <alignment horizontal="center" vertical="top"/>
      <protection/>
    </xf>
    <xf numFmtId="0" fontId="3" fillId="0" borderId="16" xfId="110" applyFont="1" applyFill="1" applyBorder="1" applyAlignment="1">
      <alignment horizontal="center" vertical="top"/>
      <protection/>
    </xf>
    <xf numFmtId="0" fontId="3" fillId="0" borderId="0" xfId="110" applyFont="1" applyFill="1" applyBorder="1" applyAlignment="1">
      <alignment horizontal="center" vertical="top"/>
      <protection/>
    </xf>
    <xf numFmtId="0" fontId="3" fillId="0" borderId="17" xfId="110" applyFont="1" applyFill="1" applyBorder="1" applyAlignment="1">
      <alignment horizontal="center" vertical="top"/>
      <protection/>
    </xf>
    <xf numFmtId="0" fontId="3" fillId="0" borderId="21" xfId="110" applyFont="1" applyFill="1" applyBorder="1" applyAlignment="1">
      <alignment horizontal="center" vertical="top"/>
      <protection/>
    </xf>
    <xf numFmtId="0" fontId="3" fillId="0" borderId="22" xfId="110" applyFont="1" applyFill="1" applyBorder="1" applyAlignment="1">
      <alignment horizontal="center" vertical="top"/>
      <protection/>
    </xf>
    <xf numFmtId="0" fontId="3" fillId="0" borderId="23" xfId="110" applyFont="1" applyFill="1" applyBorder="1" applyAlignment="1">
      <alignment horizontal="center" vertical="top"/>
      <protection/>
    </xf>
    <xf numFmtId="0" fontId="3" fillId="0" borderId="24" xfId="110" applyFont="1" applyFill="1" applyBorder="1" applyAlignment="1">
      <alignment horizontal="center" vertical="top" wrapText="1"/>
      <protection/>
    </xf>
    <xf numFmtId="0" fontId="3" fillId="0" borderId="25" xfId="110" applyFont="1" applyFill="1" applyBorder="1" applyAlignment="1">
      <alignment horizontal="center" vertical="top" wrapText="1"/>
      <protection/>
    </xf>
    <xf numFmtId="0" fontId="3" fillId="0" borderId="26" xfId="110" applyFont="1" applyFill="1" applyBorder="1" applyAlignment="1">
      <alignment horizontal="center" vertical="top" wrapText="1"/>
      <protection/>
    </xf>
    <xf numFmtId="0" fontId="3" fillId="0" borderId="16" xfId="110" applyFont="1" applyFill="1" applyBorder="1" applyAlignment="1">
      <alignment horizontal="center" vertical="top" wrapText="1"/>
      <protection/>
    </xf>
    <xf numFmtId="0" fontId="3" fillId="0" borderId="0" xfId="110" applyFont="1" applyFill="1" applyBorder="1" applyAlignment="1">
      <alignment horizontal="center" vertical="top" wrapText="1"/>
      <protection/>
    </xf>
    <xf numFmtId="0" fontId="3" fillId="0" borderId="17" xfId="110" applyFont="1" applyFill="1" applyBorder="1" applyAlignment="1">
      <alignment horizontal="center" vertical="top" wrapText="1"/>
      <protection/>
    </xf>
    <xf numFmtId="0" fontId="3" fillId="0" borderId="21" xfId="110" applyFont="1" applyFill="1" applyBorder="1" applyAlignment="1">
      <alignment horizontal="center" vertical="top" wrapText="1"/>
      <protection/>
    </xf>
    <xf numFmtId="0" fontId="3" fillId="0" borderId="22" xfId="110" applyFont="1" applyFill="1" applyBorder="1" applyAlignment="1">
      <alignment horizontal="center" vertical="top" wrapText="1"/>
      <protection/>
    </xf>
    <xf numFmtId="0" fontId="3" fillId="0" borderId="23" xfId="110" applyFont="1" applyFill="1" applyBorder="1" applyAlignment="1">
      <alignment horizontal="center" vertical="top" wrapText="1"/>
      <protection/>
    </xf>
    <xf numFmtId="49" fontId="3" fillId="0" borderId="22" xfId="110" applyNumberFormat="1" applyFont="1" applyFill="1" applyBorder="1" applyAlignment="1">
      <alignment horizontal="center"/>
      <protection/>
    </xf>
    <xf numFmtId="0" fontId="3" fillId="0" borderId="10" xfId="110" applyFont="1" applyFill="1" applyBorder="1" applyAlignment="1">
      <alignment horizontal="center" vertical="top" wrapText="1"/>
      <protection/>
    </xf>
    <xf numFmtId="49" fontId="6" fillId="0" borderId="18" xfId="75" applyNumberFormat="1" applyFill="1" applyBorder="1" applyAlignment="1" applyProtection="1">
      <alignment horizontal="center"/>
      <protection/>
    </xf>
    <xf numFmtId="49" fontId="6" fillId="0" borderId="19" xfId="75" applyNumberFormat="1" applyFill="1" applyBorder="1" applyAlignment="1" applyProtection="1">
      <alignment horizontal="center"/>
      <protection/>
    </xf>
    <xf numFmtId="49" fontId="6" fillId="0" borderId="20" xfId="75" applyNumberFormat="1" applyFill="1" applyBorder="1" applyAlignment="1" applyProtection="1">
      <alignment horizontal="center"/>
      <protection/>
    </xf>
    <xf numFmtId="0" fontId="3" fillId="0" borderId="0" xfId="110" applyFont="1" applyFill="1" applyAlignment="1">
      <alignment horizontal="center" wrapText="1"/>
      <protection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K23:K23"/>
  <sheetViews>
    <sheetView zoomScalePageLayoutView="0" workbookViewId="0" topLeftCell="A7">
      <selection activeCell="G39" sqref="G39"/>
    </sheetView>
  </sheetViews>
  <sheetFormatPr defaultColWidth="9.140625" defaultRowHeight="15"/>
  <sheetData>
    <row r="23" ht="15">
      <c r="K23" s="4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H21" sqref="H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514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615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zoomScalePageLayoutView="0" workbookViewId="0" topLeftCell="A6">
      <selection activeCell="E12" sqref="E12"/>
    </sheetView>
  </sheetViews>
  <sheetFormatPr defaultColWidth="9.140625" defaultRowHeight="15"/>
  <cols>
    <col min="1" max="1" width="9.140625" style="4" customWidth="1"/>
    <col min="2" max="3" width="43.421875" style="5" customWidth="1"/>
    <col min="4" max="16384" width="9.140625" style="4" customWidth="1"/>
  </cols>
  <sheetData>
    <row r="1" ht="54" customHeight="1">
      <c r="A1" s="4" t="s">
        <v>104</v>
      </c>
    </row>
    <row r="2" ht="15.75">
      <c r="A2" s="4" t="s">
        <v>105</v>
      </c>
    </row>
    <row r="3" ht="15.75">
      <c r="A3" s="4" t="s">
        <v>106</v>
      </c>
    </row>
    <row r="5" spans="2:3" ht="15.75">
      <c r="B5" s="6" t="s">
        <v>107</v>
      </c>
      <c r="C5" s="7" t="s">
        <v>127</v>
      </c>
    </row>
    <row r="6" spans="2:3" ht="63">
      <c r="B6" s="7" t="s">
        <v>108</v>
      </c>
      <c r="C6" s="6" t="s">
        <v>137</v>
      </c>
    </row>
    <row r="7" spans="2:3" ht="15.75">
      <c r="B7" s="7" t="s">
        <v>109</v>
      </c>
      <c r="C7" s="7" t="s">
        <v>128</v>
      </c>
    </row>
    <row r="8" spans="2:3" ht="157.5">
      <c r="B8" s="6" t="s">
        <v>110</v>
      </c>
      <c r="C8" s="6" t="s">
        <v>138</v>
      </c>
    </row>
    <row r="9" spans="2:3" ht="63">
      <c r="B9" s="6" t="s">
        <v>111</v>
      </c>
      <c r="C9" s="8">
        <v>273855.98</v>
      </c>
    </row>
    <row r="10" spans="2:3" ht="15.75">
      <c r="B10" s="7" t="s">
        <v>112</v>
      </c>
      <c r="C10" s="9">
        <v>12640.03</v>
      </c>
    </row>
    <row r="11" spans="2:3" ht="252">
      <c r="B11" s="6" t="s">
        <v>113</v>
      </c>
      <c r="C11" s="8">
        <v>0</v>
      </c>
    </row>
    <row r="12" spans="2:3" ht="283.5">
      <c r="B12" s="6" t="s">
        <v>114</v>
      </c>
      <c r="C12" s="8">
        <v>13955.56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72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042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tabSelected="1" zoomScalePageLayoutView="0" workbookViewId="0" topLeftCell="A1">
      <selection activeCell="B23" sqref="B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48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C26"/>
  <sheetViews>
    <sheetView view="pageBreakPreview" zoomScaleSheetLayoutView="100" zoomScalePageLayoutView="0" workbookViewId="0" topLeftCell="A19">
      <selection activeCell="B26" sqref="B26"/>
    </sheetView>
  </sheetViews>
  <sheetFormatPr defaultColWidth="9.140625" defaultRowHeight="15"/>
  <cols>
    <col min="1" max="1" width="48.28125" style="2" customWidth="1"/>
    <col min="2" max="2" width="60.421875" style="2" customWidth="1"/>
    <col min="3" max="3" width="31.140625" style="2" customWidth="1"/>
    <col min="4" max="16384" width="9.140625" style="2" customWidth="1"/>
  </cols>
  <sheetData>
    <row r="1" ht="3" customHeight="1"/>
    <row r="2" spans="1:2" s="10" customFormat="1" ht="16.5">
      <c r="A2" s="30" t="s">
        <v>23</v>
      </c>
      <c r="B2" s="30"/>
    </row>
    <row r="3" spans="1:2" s="10" customFormat="1" ht="16.5">
      <c r="A3" s="30" t="s">
        <v>22</v>
      </c>
      <c r="B3" s="30"/>
    </row>
    <row r="4" spans="1:2" ht="15.75">
      <c r="A4" s="14"/>
      <c r="B4" s="14"/>
    </row>
    <row r="5" spans="1:2" ht="47.25">
      <c r="A5" s="11" t="s">
        <v>21</v>
      </c>
      <c r="B5" s="12">
        <v>243634.69</v>
      </c>
    </row>
    <row r="6" spans="1:2" ht="47.25">
      <c r="A6" s="11" t="s">
        <v>20</v>
      </c>
      <c r="B6" s="12">
        <v>278373</v>
      </c>
    </row>
    <row r="7" spans="1:2" ht="47.25">
      <c r="A7" s="11" t="s">
        <v>19</v>
      </c>
      <c r="B7" s="12">
        <v>0</v>
      </c>
    </row>
    <row r="8" spans="1:2" ht="78.75">
      <c r="A8" s="11" t="s">
        <v>18</v>
      </c>
      <c r="B8" s="15" t="s">
        <v>143</v>
      </c>
    </row>
    <row r="9" spans="1:3" ht="31.5">
      <c r="A9" s="11" t="s">
        <v>17</v>
      </c>
      <c r="B9" s="12">
        <v>799.52</v>
      </c>
      <c r="C9" s="16"/>
    </row>
    <row r="10" spans="1:3" ht="47.25">
      <c r="A10" s="11" t="s">
        <v>16</v>
      </c>
      <c r="B10" s="17">
        <f>110664.91+31951.81</f>
        <v>142616.72</v>
      </c>
      <c r="C10" s="16"/>
    </row>
    <row r="11" spans="1:3" ht="47.25">
      <c r="A11" s="11" t="s">
        <v>15</v>
      </c>
      <c r="B11" s="17">
        <f>10482.29+2815.1</f>
        <v>13297.390000000001</v>
      </c>
      <c r="C11" s="16"/>
    </row>
    <row r="12" spans="1:3" ht="31.5">
      <c r="A12" s="11" t="s">
        <v>14</v>
      </c>
      <c r="B12" s="12">
        <v>5777.3</v>
      </c>
      <c r="C12" s="16"/>
    </row>
    <row r="13" spans="1:3" ht="47.25">
      <c r="A13" s="11" t="s">
        <v>13</v>
      </c>
      <c r="B13" s="12">
        <v>3920.1</v>
      </c>
      <c r="C13" s="16"/>
    </row>
    <row r="14" spans="1:3" ht="47.25">
      <c r="A14" s="11" t="s">
        <v>12</v>
      </c>
      <c r="B14" s="12">
        <f>9506.76+4436.93</f>
        <v>13943.69</v>
      </c>
      <c r="C14" s="16"/>
    </row>
    <row r="15" spans="1:3" ht="47.25">
      <c r="A15" s="11" t="s">
        <v>11</v>
      </c>
      <c r="B15" s="12">
        <f>40709.26+4673.84</f>
        <v>45383.100000000006</v>
      </c>
      <c r="C15" s="16"/>
    </row>
    <row r="16" spans="1:3" ht="110.25">
      <c r="A16" s="11" t="s">
        <v>10</v>
      </c>
      <c r="B16" s="13">
        <v>0</v>
      </c>
      <c r="C16" s="16"/>
    </row>
    <row r="17" spans="1:3" ht="141.75">
      <c r="A17" s="11" t="s">
        <v>9</v>
      </c>
      <c r="B17" s="12">
        <v>0</v>
      </c>
      <c r="C17" s="16"/>
    </row>
    <row r="18" spans="1:3" ht="126.75" customHeight="1">
      <c r="A18" s="11" t="s">
        <v>8</v>
      </c>
      <c r="B18" s="13">
        <f>B6-44573.06-B9-B10-B11-B12-B13-B14-B15</f>
        <v>8062.119999999995</v>
      </c>
      <c r="C18" s="16"/>
    </row>
    <row r="19" spans="1:3" ht="79.5" customHeight="1">
      <c r="A19" s="11" t="s">
        <v>7</v>
      </c>
      <c r="B19" s="12">
        <f>B5-B6</f>
        <v>-34738.31</v>
      </c>
      <c r="C19" s="16"/>
    </row>
    <row r="20" spans="1:3" ht="63">
      <c r="A20" s="11" t="s">
        <v>6</v>
      </c>
      <c r="B20" s="12">
        <v>2496</v>
      </c>
      <c r="C20" s="16"/>
    </row>
    <row r="21" spans="1:3" ht="31.5" customHeight="1">
      <c r="A21" s="11" t="s">
        <v>5</v>
      </c>
      <c r="B21" s="12">
        <f>B19</f>
        <v>-34738.31</v>
      </c>
      <c r="C21" s="16"/>
    </row>
    <row r="22" spans="1:2" ht="94.5">
      <c r="A22" s="11" t="s">
        <v>4</v>
      </c>
      <c r="B22" s="18" t="s">
        <v>101</v>
      </c>
    </row>
    <row r="23" spans="1:2" ht="50.25" customHeight="1">
      <c r="A23" s="11" t="s">
        <v>3</v>
      </c>
      <c r="B23" s="20">
        <v>11972.1</v>
      </c>
    </row>
    <row r="24" spans="1:2" ht="48" customHeight="1">
      <c r="A24" s="11" t="s">
        <v>2</v>
      </c>
      <c r="B24" s="12">
        <v>0</v>
      </c>
    </row>
    <row r="25" spans="1:2" ht="31.5">
      <c r="A25" s="11" t="s">
        <v>1</v>
      </c>
      <c r="B25" s="20">
        <v>11972.1</v>
      </c>
    </row>
    <row r="26" spans="1:2" ht="31.5">
      <c r="A26" s="11" t="s">
        <v>0</v>
      </c>
      <c r="B26" s="12">
        <f>(11+30+45+98+20+14+10+2.5)/2+164.5+6+26</f>
        <v>311.75</v>
      </c>
    </row>
  </sheetData>
  <sheetProtection/>
  <mergeCells count="2">
    <mergeCell ref="A2:B2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F25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1.140625" style="2" customWidth="1"/>
    <col min="2" max="2" width="35.7109375" style="2" customWidth="1"/>
    <col min="3" max="3" width="17.8515625" style="2" customWidth="1"/>
    <col min="4" max="4" width="16.140625" style="2" customWidth="1"/>
    <col min="5" max="16384" width="9.140625" style="2" customWidth="1"/>
  </cols>
  <sheetData>
    <row r="1" ht="3" customHeight="1"/>
    <row r="2" spans="1:2" s="10" customFormat="1" ht="16.5" customHeight="1">
      <c r="A2" s="31" t="s">
        <v>38</v>
      </c>
      <c r="B2" s="31"/>
    </row>
    <row r="3" spans="1:2" s="10" customFormat="1" ht="16.5">
      <c r="A3" s="31" t="s">
        <v>37</v>
      </c>
      <c r="B3" s="31"/>
    </row>
    <row r="4" spans="1:2" ht="16.5" customHeight="1">
      <c r="A4" s="31" t="s">
        <v>36</v>
      </c>
      <c r="B4" s="31"/>
    </row>
    <row r="5" spans="1:2" ht="16.5">
      <c r="A5" s="3"/>
      <c r="B5" s="3"/>
    </row>
    <row r="6" spans="1:6" ht="47.25">
      <c r="A6" s="11" t="s">
        <v>35</v>
      </c>
      <c r="B6" s="21">
        <f>19/262.5</f>
        <v>0.07238095238095238</v>
      </c>
      <c r="C6" s="28"/>
      <c r="D6" s="24"/>
      <c r="E6" s="24"/>
      <c r="F6" s="24"/>
    </row>
    <row r="7" spans="1:6" ht="47.25">
      <c r="A7" s="11" t="s">
        <v>34</v>
      </c>
      <c r="B7" s="27">
        <v>2498</v>
      </c>
      <c r="C7" s="23"/>
      <c r="D7" s="23"/>
      <c r="E7" s="1"/>
      <c r="F7" s="1"/>
    </row>
    <row r="8" spans="1:6" ht="15.75">
      <c r="A8" s="11" t="s">
        <v>32</v>
      </c>
      <c r="B8" s="27">
        <v>243</v>
      </c>
      <c r="C8" s="23"/>
      <c r="D8" s="1"/>
      <c r="E8" s="1"/>
      <c r="F8" s="1"/>
    </row>
    <row r="9" spans="1:3" ht="15.75">
      <c r="A9" s="11" t="s">
        <v>31</v>
      </c>
      <c r="B9" s="27">
        <v>243</v>
      </c>
      <c r="C9" s="19"/>
    </row>
    <row r="10" spans="1:3" ht="15.75">
      <c r="A10" s="11" t="s">
        <v>30</v>
      </c>
      <c r="B10" s="27">
        <v>243</v>
      </c>
      <c r="C10" s="19"/>
    </row>
    <row r="11" spans="1:3" ht="15.75">
      <c r="A11" s="11" t="s">
        <v>29</v>
      </c>
      <c r="B11" s="27">
        <v>243</v>
      </c>
      <c r="C11" s="19"/>
    </row>
    <row r="12" spans="1:3" ht="15.75">
      <c r="A12" s="11" t="s">
        <v>28</v>
      </c>
      <c r="B12" s="27">
        <v>243</v>
      </c>
      <c r="C12" s="19"/>
    </row>
    <row r="13" spans="1:2" ht="15.75">
      <c r="A13" s="11" t="s">
        <v>27</v>
      </c>
      <c r="B13" s="27">
        <v>243</v>
      </c>
    </row>
    <row r="14" spans="1:2" ht="15.75">
      <c r="A14" s="11" t="s">
        <v>26</v>
      </c>
      <c r="B14" s="27">
        <v>1040</v>
      </c>
    </row>
    <row r="15" spans="1:2" ht="78.75">
      <c r="A15" s="11" t="s">
        <v>33</v>
      </c>
      <c r="B15" s="27">
        <v>449</v>
      </c>
    </row>
    <row r="16" spans="1:2" ht="15.75">
      <c r="A16" s="11" t="s">
        <v>32</v>
      </c>
      <c r="B16" s="27">
        <v>52</v>
      </c>
    </row>
    <row r="17" spans="1:2" ht="15.75">
      <c r="A17" s="11" t="s">
        <v>31</v>
      </c>
      <c r="B17" s="27">
        <v>39</v>
      </c>
    </row>
    <row r="18" spans="1:2" ht="15.75">
      <c r="A18" s="11" t="s">
        <v>30</v>
      </c>
      <c r="B18" s="27">
        <v>42</v>
      </c>
    </row>
    <row r="19" spans="1:2" ht="15.75">
      <c r="A19" s="11" t="s">
        <v>29</v>
      </c>
      <c r="B19" s="27">
        <v>41</v>
      </c>
    </row>
    <row r="20" spans="1:2" ht="15.75">
      <c r="A20" s="11" t="s">
        <v>28</v>
      </c>
      <c r="B20" s="27">
        <v>40</v>
      </c>
    </row>
    <row r="21" spans="1:2" ht="15.75">
      <c r="A21" s="11" t="s">
        <v>27</v>
      </c>
      <c r="B21" s="27">
        <v>10</v>
      </c>
    </row>
    <row r="22" spans="1:3" ht="15.75">
      <c r="A22" s="11" t="s">
        <v>26</v>
      </c>
      <c r="B22" s="27">
        <v>225</v>
      </c>
      <c r="C22" s="22"/>
    </row>
    <row r="23" spans="1:3" ht="47.25">
      <c r="A23" s="11" t="s">
        <v>25</v>
      </c>
      <c r="B23" s="12">
        <v>100</v>
      </c>
      <c r="C23" s="23"/>
    </row>
    <row r="24" spans="1:3" ht="31.5">
      <c r="A24" s="11" t="s">
        <v>24</v>
      </c>
      <c r="B24" s="12">
        <v>30</v>
      </c>
      <c r="C24" s="23"/>
    </row>
    <row r="25" ht="15.75">
      <c r="C25" s="1"/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S54"/>
  <sheetViews>
    <sheetView view="pageBreakPreview" zoomScaleSheetLayoutView="100" zoomScalePageLayoutView="0" workbookViewId="0" topLeftCell="A58">
      <selection activeCell="CU43" sqref="CU43"/>
    </sheetView>
  </sheetViews>
  <sheetFormatPr defaultColWidth="0.85546875" defaultRowHeight="15"/>
  <cols>
    <col min="1" max="20" width="0.85546875" style="1" customWidth="1"/>
    <col min="21" max="21" width="0.42578125" style="1" customWidth="1"/>
    <col min="22" max="22" width="0.85546875" style="1" hidden="1" customWidth="1"/>
    <col min="23" max="47" width="0.85546875" style="1" customWidth="1"/>
    <col min="48" max="48" width="1.1484375" style="1" customWidth="1"/>
    <col min="49" max="16384" width="0.85546875" style="1" customWidth="1"/>
  </cols>
  <sheetData>
    <row r="1" spans="2:97" s="25" customFormat="1" ht="16.5">
      <c r="B1" s="30" t="s">
        <v>94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10"/>
    </row>
    <row r="2" spans="2:97" s="25" customFormat="1" ht="16.5">
      <c r="B2" s="30" t="s">
        <v>93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10"/>
    </row>
    <row r="3" spans="1:9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42.75" customHeight="1">
      <c r="A4" s="44" t="s">
        <v>92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6"/>
      <c r="BF4" s="37" t="s">
        <v>91</v>
      </c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9"/>
    </row>
    <row r="5" spans="1:97" ht="33.75" customHeight="1">
      <c r="A5" s="44" t="s">
        <v>90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6"/>
      <c r="BF5" s="41" t="s">
        <v>89</v>
      </c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3"/>
    </row>
    <row r="6" spans="1:97" ht="297.75" customHeight="1">
      <c r="A6" s="44" t="s">
        <v>88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6"/>
      <c r="BF6" s="35" t="s">
        <v>87</v>
      </c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</row>
    <row r="7" spans="1:97" ht="47.25" customHeight="1">
      <c r="A7" s="44" t="s">
        <v>86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35" t="s">
        <v>85</v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</row>
    <row r="8" spans="1:97" ht="31.5" customHeight="1">
      <c r="A8" s="44" t="s">
        <v>84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35" t="s">
        <v>83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</row>
    <row r="9" spans="1:97" ht="31.5" customHeight="1">
      <c r="A9" s="44" t="s">
        <v>82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32" t="s">
        <v>81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4"/>
    </row>
    <row r="11" spans="1:97" s="25" customFormat="1" ht="16.5">
      <c r="A11" s="40" t="s">
        <v>80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</row>
    <row r="12" spans="1:97" s="25" customFormat="1" ht="16.5">
      <c r="A12" s="40" t="s">
        <v>79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</row>
    <row r="14" spans="1:97" ht="31.5" customHeight="1">
      <c r="A14" s="54" t="s">
        <v>78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6"/>
      <c r="AR14" s="63" t="s">
        <v>77</v>
      </c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5"/>
      <c r="BV14" s="63" t="s">
        <v>76</v>
      </c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5"/>
    </row>
    <row r="15" spans="1:97" ht="15.7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9"/>
      <c r="AR15" s="22"/>
      <c r="AV15" s="1" t="s">
        <v>75</v>
      </c>
      <c r="AZ15" s="72" t="s">
        <v>129</v>
      </c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1" t="s">
        <v>74</v>
      </c>
      <c r="BU15" s="26"/>
      <c r="BV15" s="66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8"/>
    </row>
    <row r="16" spans="1:97" ht="15.7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2"/>
      <c r="AR16" s="47" t="s">
        <v>73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69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1"/>
    </row>
    <row r="17" spans="1:97" ht="15.75">
      <c r="A17" s="50" t="s">
        <v>39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9"/>
      <c r="AR17" s="51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37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9"/>
    </row>
    <row r="19" spans="1:97" s="25" customFormat="1" ht="16.5">
      <c r="A19" s="40" t="s">
        <v>72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:97" s="25" customFormat="1" ht="16.5">
      <c r="A20" s="40" t="s">
        <v>71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</row>
    <row r="22" spans="1:97" ht="80.25" customHeight="1">
      <c r="A22" s="73" t="s">
        <v>70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 t="s">
        <v>69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 t="s">
        <v>68</v>
      </c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 t="s">
        <v>67</v>
      </c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</row>
    <row r="23" spans="1:97" ht="184.5" customHeight="1">
      <c r="A23" s="35" t="s">
        <v>66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 t="s">
        <v>65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6">
        <v>99.5</v>
      </c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>
        <v>100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1:97" ht="61.5" customHeight="1">
      <c r="A24" s="35" t="s">
        <v>51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 t="s">
        <v>64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6">
        <v>64</v>
      </c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>
        <v>70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</row>
    <row r="25" spans="1:97" ht="279" customHeight="1">
      <c r="A25" s="35" t="s">
        <v>50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 t="s">
        <v>63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</row>
    <row r="26" spans="1:97" ht="63" customHeight="1">
      <c r="A26" s="35" t="s">
        <v>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 t="s">
        <v>62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6">
        <v>0.928</v>
      </c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>
        <v>0.93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</row>
    <row r="27" spans="1:97" ht="141" customHeight="1">
      <c r="A27" s="35" t="s">
        <v>48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 t="s">
        <v>61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6">
        <v>30</v>
      </c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>
        <v>28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</row>
    <row r="28" spans="1:97" ht="102" customHeight="1">
      <c r="A28" s="35" t="s">
        <v>47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 t="s">
        <v>60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6">
        <v>1.36</v>
      </c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>
        <v>0</v>
      </c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</row>
    <row r="29" spans="1:97" ht="117.75" customHeight="1">
      <c r="A29" s="35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 t="s">
        <v>59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6">
        <v>3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>
        <v>2.7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</row>
    <row r="30" spans="1:97" ht="78" customHeight="1">
      <c r="A30" s="35" t="s">
        <v>45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 t="s">
        <v>58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6">
        <v>1.35</v>
      </c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>
        <v>0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</row>
    <row r="31" spans="1:97" ht="95.25" customHeight="1">
      <c r="A31" s="35" t="s">
        <v>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 t="s">
        <v>57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6">
        <v>1</v>
      </c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>
        <v>0.75</v>
      </c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</row>
    <row r="32" spans="1:97" ht="112.5" customHeight="1">
      <c r="A32" s="35" t="s">
        <v>43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 t="s">
        <v>56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6">
        <v>0</v>
      </c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>
        <v>0</v>
      </c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</row>
    <row r="34" spans="1:97" s="25" customFormat="1" ht="16.5">
      <c r="A34" s="40" t="s">
        <v>55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</row>
    <row r="36" spans="1:97" ht="96" customHeight="1">
      <c r="A36" s="73" t="s">
        <v>145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 t="s">
        <v>54</v>
      </c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 t="s">
        <v>53</v>
      </c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 t="s">
        <v>52</v>
      </c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</row>
    <row r="37" spans="1:97" ht="124.5" customHeight="1">
      <c r="A37" s="32" t="s">
        <v>146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5" t="s">
        <v>115</v>
      </c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6">
        <v>898.66</v>
      </c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7" t="s">
        <v>102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9"/>
    </row>
    <row r="38" spans="1:97" ht="64.5" customHeight="1">
      <c r="A38" s="32" t="s">
        <v>146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5" t="s">
        <v>116</v>
      </c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6">
        <v>2055.21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7" t="s">
        <v>130</v>
      </c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</row>
    <row r="39" spans="1:97" ht="111.75" customHeight="1">
      <c r="A39" s="32" t="s">
        <v>146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5" t="s">
        <v>139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6">
        <v>651.36</v>
      </c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7" t="s">
        <v>140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9"/>
    </row>
    <row r="40" spans="1:97" ht="64.5" customHeight="1">
      <c r="A40" s="32" t="s">
        <v>146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5" t="s">
        <v>100</v>
      </c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6">
        <v>11437.99</v>
      </c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7" t="s">
        <v>117</v>
      </c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9"/>
    </row>
    <row r="41" spans="1:97" ht="49.5" customHeight="1">
      <c r="A41" s="32" t="s">
        <v>146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 t="s">
        <v>118</v>
      </c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6">
        <v>3977.73</v>
      </c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7" t="s">
        <v>131</v>
      </c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9"/>
    </row>
    <row r="42" spans="1:97" ht="96" customHeight="1">
      <c r="A42" s="32" t="s">
        <v>146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5" t="s">
        <v>141</v>
      </c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6">
        <v>2550.46</v>
      </c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7" t="s">
        <v>142</v>
      </c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9"/>
    </row>
    <row r="43" spans="1:97" ht="100.5" customHeight="1">
      <c r="A43" s="32" t="s">
        <v>146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5" t="s">
        <v>119</v>
      </c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6">
        <v>3224.91</v>
      </c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7" t="s">
        <v>132</v>
      </c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9"/>
    </row>
    <row r="44" spans="1:97" ht="128.25" customHeight="1">
      <c r="A44" s="32" t="s">
        <v>146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5" t="s">
        <v>120</v>
      </c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6">
        <v>5054.64</v>
      </c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7" t="s">
        <v>133</v>
      </c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9"/>
    </row>
    <row r="45" spans="1:97" ht="81" customHeight="1">
      <c r="A45" s="32" t="s">
        <v>146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5" t="s">
        <v>121</v>
      </c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6">
        <v>2195.03</v>
      </c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7" t="s">
        <v>134</v>
      </c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9"/>
    </row>
    <row r="46" spans="1:97" ht="111" customHeight="1">
      <c r="A46" s="32" t="s">
        <v>146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5" t="s">
        <v>122</v>
      </c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6">
        <v>1975.53</v>
      </c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7" t="s">
        <v>123</v>
      </c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9"/>
    </row>
    <row r="47" spans="1:97" ht="96" customHeight="1">
      <c r="A47" s="32" t="s">
        <v>146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5" t="s">
        <v>124</v>
      </c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6">
        <v>1803.41</v>
      </c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7" t="s">
        <v>103</v>
      </c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9"/>
    </row>
    <row r="48" spans="1:97" ht="82.5" customHeight="1">
      <c r="A48" s="32" t="s">
        <v>146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5" t="s">
        <v>125</v>
      </c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6">
        <v>1042.11</v>
      </c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 t="s">
        <v>126</v>
      </c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</row>
    <row r="49" spans="1:97" ht="114" customHeight="1">
      <c r="A49" s="32" t="s">
        <v>146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5" t="s">
        <v>135</v>
      </c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6">
        <v>1610.35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7" t="s">
        <v>126</v>
      </c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9"/>
    </row>
    <row r="50" spans="1:97" s="25" customFormat="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ht="16.5">
      <c r="A51" s="40" t="s">
        <v>42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</row>
    <row r="53" spans="1:97" ht="15.75">
      <c r="A53" s="36" t="s">
        <v>41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51" t="s">
        <v>40</v>
      </c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3"/>
    </row>
    <row r="54" spans="1:97" ht="15.75">
      <c r="A54" s="74" t="s">
        <v>136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6"/>
      <c r="AG54" s="50" t="s">
        <v>39</v>
      </c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9"/>
    </row>
  </sheetData>
  <sheetProtection/>
  <mergeCells count="132">
    <mergeCell ref="W47:AV47"/>
    <mergeCell ref="AW47:BV47"/>
    <mergeCell ref="BW47:CS47"/>
    <mergeCell ref="A49:V49"/>
    <mergeCell ref="W49:AV49"/>
    <mergeCell ref="AW49:BV49"/>
    <mergeCell ref="BW49:CS49"/>
    <mergeCell ref="A48:V48"/>
    <mergeCell ref="W48:AV48"/>
    <mergeCell ref="W41:AV41"/>
    <mergeCell ref="A45:V45"/>
    <mergeCell ref="W45:AV45"/>
    <mergeCell ref="AW45:BV45"/>
    <mergeCell ref="BW45:CS45"/>
    <mergeCell ref="A46:V46"/>
    <mergeCell ref="W46:AV46"/>
    <mergeCell ref="AW46:BV46"/>
    <mergeCell ref="BW46:CS46"/>
    <mergeCell ref="AW44:BV44"/>
    <mergeCell ref="BW44:CS44"/>
    <mergeCell ref="A43:V43"/>
    <mergeCell ref="W43:AV43"/>
    <mergeCell ref="AW43:BV43"/>
    <mergeCell ref="BW43:CS43"/>
    <mergeCell ref="A53:AF53"/>
    <mergeCell ref="BW48:CS48"/>
    <mergeCell ref="A44:V44"/>
    <mergeCell ref="W44:AV44"/>
    <mergeCell ref="A47:V47"/>
    <mergeCell ref="A54:AF54"/>
    <mergeCell ref="A51:CS51"/>
    <mergeCell ref="AG53:CS53"/>
    <mergeCell ref="AG54:CS54"/>
    <mergeCell ref="A38:V38"/>
    <mergeCell ref="W38:AV38"/>
    <mergeCell ref="AW38:BV38"/>
    <mergeCell ref="BW38:CS38"/>
    <mergeCell ref="A41:V41"/>
    <mergeCell ref="AW48:BV48"/>
    <mergeCell ref="A23:V23"/>
    <mergeCell ref="W23:AV23"/>
    <mergeCell ref="AW23:BV23"/>
    <mergeCell ref="BW23:CS23"/>
    <mergeCell ref="A34:CS34"/>
    <mergeCell ref="A36:V36"/>
    <mergeCell ref="W36:AV36"/>
    <mergeCell ref="AW36:BV36"/>
    <mergeCell ref="BW36:CS36"/>
    <mergeCell ref="A24:V24"/>
    <mergeCell ref="A19:CS19"/>
    <mergeCell ref="A20:CS20"/>
    <mergeCell ref="A22:V22"/>
    <mergeCell ref="W22:AV22"/>
    <mergeCell ref="AW22:BV22"/>
    <mergeCell ref="BW22:CS22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A9:BE9"/>
    <mergeCell ref="BF8:CS8"/>
    <mergeCell ref="BF9:CS9"/>
    <mergeCell ref="B1:CR1"/>
    <mergeCell ref="B2:CR2"/>
    <mergeCell ref="A4:BE4"/>
    <mergeCell ref="A5:BE5"/>
    <mergeCell ref="A6:BE6"/>
    <mergeCell ref="A7:BE7"/>
    <mergeCell ref="W24:AV24"/>
    <mergeCell ref="AW24:BV24"/>
    <mergeCell ref="BW24:CS24"/>
    <mergeCell ref="A11:CS11"/>
    <mergeCell ref="A12:CS12"/>
    <mergeCell ref="BF4:CS4"/>
    <mergeCell ref="BF5:CS5"/>
    <mergeCell ref="BF6:CS6"/>
    <mergeCell ref="BF7:CS7"/>
    <mergeCell ref="A8:BE8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W37:BV37"/>
    <mergeCell ref="BW37:CS37"/>
    <mergeCell ref="A31:V31"/>
    <mergeCell ref="W31:AV31"/>
    <mergeCell ref="AW31:BV31"/>
    <mergeCell ref="BW31:CS31"/>
    <mergeCell ref="W40:AV40"/>
    <mergeCell ref="AW40:BV40"/>
    <mergeCell ref="BW40:CS40"/>
    <mergeCell ref="BW41:CS41"/>
    <mergeCell ref="A32:V32"/>
    <mergeCell ref="W32:AV32"/>
    <mergeCell ref="AW32:BV32"/>
    <mergeCell ref="BW32:CS32"/>
    <mergeCell ref="A37:V37"/>
    <mergeCell ref="W37:AV37"/>
    <mergeCell ref="A39:V39"/>
    <mergeCell ref="W39:AV39"/>
    <mergeCell ref="AW39:BV39"/>
    <mergeCell ref="BW39:CS39"/>
    <mergeCell ref="A42:V42"/>
    <mergeCell ref="W42:AV42"/>
    <mergeCell ref="AW42:BV42"/>
    <mergeCell ref="BW42:CS42"/>
    <mergeCell ref="AW41:BV41"/>
    <mergeCell ref="A40:V40"/>
  </mergeCells>
  <hyperlinks>
    <hyperlink ref="A17" r:id="rId1" display="http://dom-vodokanal.ru/raskrinform.php"/>
    <hyperlink ref="AG54" r:id="rId2" display="http://dom-vodokanal.ru/raskrinform.php"/>
  </hyperlink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J9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49.421875" style="2" customWidth="1"/>
    <col min="2" max="2" width="35.7109375" style="2" customWidth="1"/>
    <col min="3" max="3" width="0.5625" style="2" customWidth="1"/>
    <col min="4" max="4" width="40.00390625" style="2" customWidth="1"/>
    <col min="5" max="16384" width="9.140625" style="2" customWidth="1"/>
  </cols>
  <sheetData>
    <row r="1" ht="3" customHeight="1"/>
    <row r="2" spans="1:3" s="10" customFormat="1" ht="16.5" customHeight="1">
      <c r="A2" s="31" t="s">
        <v>99</v>
      </c>
      <c r="B2" s="31"/>
      <c r="C2" s="31"/>
    </row>
    <row r="3" spans="1:3" s="10" customFormat="1" ht="16.5" customHeight="1">
      <c r="A3" s="31" t="s">
        <v>98</v>
      </c>
      <c r="B3" s="31"/>
      <c r="C3" s="31"/>
    </row>
    <row r="4" spans="1:3" ht="16.5" customHeight="1">
      <c r="A4" s="31" t="s">
        <v>97</v>
      </c>
      <c r="B4" s="31"/>
      <c r="C4" s="31"/>
    </row>
    <row r="5" spans="1:2" ht="16.5">
      <c r="A5" s="3"/>
      <c r="B5" s="3"/>
    </row>
    <row r="6" spans="1:10" ht="33.75" customHeight="1">
      <c r="A6" s="29" t="s">
        <v>96</v>
      </c>
      <c r="B6" s="12">
        <v>45</v>
      </c>
      <c r="D6" s="77"/>
      <c r="E6" s="77"/>
      <c r="F6" s="77"/>
      <c r="G6" s="77"/>
      <c r="H6" s="77"/>
      <c r="I6" s="77"/>
      <c r="J6" s="77"/>
    </row>
    <row r="7" spans="1:2" ht="39.75" customHeight="1">
      <c r="A7" s="11" t="s">
        <v>95</v>
      </c>
      <c r="B7" s="12">
        <v>57</v>
      </c>
    </row>
    <row r="8" spans="1:2" ht="78.75">
      <c r="A8" s="11" t="s">
        <v>148</v>
      </c>
      <c r="B8" s="12">
        <v>0</v>
      </c>
    </row>
    <row r="9" spans="1:2" ht="31.5">
      <c r="A9" s="11" t="s">
        <v>147</v>
      </c>
      <c r="B9" s="12" t="s">
        <v>144</v>
      </c>
    </row>
  </sheetData>
  <sheetProtection/>
  <mergeCells count="4">
    <mergeCell ref="A2:C2"/>
    <mergeCell ref="A3:C3"/>
    <mergeCell ref="A4:C4"/>
    <mergeCell ref="D6:J6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L13" sqref="L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63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2017-04-14T11:19:14Z</cp:lastPrinted>
  <dcterms:created xsi:type="dcterms:W3CDTF">2014-09-29T07:47:19Z</dcterms:created>
  <dcterms:modified xsi:type="dcterms:W3CDTF">2017-04-19T07:31:00Z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